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103\Desktop\"/>
    </mc:Choice>
  </mc:AlternateContent>
  <xr:revisionPtr revIDLastSave="0" documentId="13_ncr:1_{F58C1956-EA21-4EC3-9B2F-65D32AE38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鑑" sheetId="10" r:id="rId1"/>
    <sheet name="内訳表" sheetId="9" r:id="rId2"/>
    <sheet name="明細表" sheetId="8" r:id="rId3"/>
    <sheet name="比較" sheetId="7" state="hidden" r:id="rId4"/>
    <sheet name="一覧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16">[1]進水台車!#REF!</definedName>
    <definedName name="_17">[1]進水台車!#REF!</definedName>
    <definedName name="_18">[1]進水台車!#REF!</definedName>
    <definedName name="_19">[1]進水台車!#REF!</definedName>
    <definedName name="_2">[1]進水台車!#REF!</definedName>
    <definedName name="_20">[1]進水台車!#REF!</definedName>
    <definedName name="_21">[1]進水台車!#REF!</definedName>
    <definedName name="_22">[1]進水台車!#REF!</definedName>
    <definedName name="_23">[1]進水台車!#REF!</definedName>
    <definedName name="_24">[1]進水台車!#REF!</definedName>
    <definedName name="_25">[1]進水台車!#REF!</definedName>
    <definedName name="_26">[1]進水台車!#REF!</definedName>
    <definedName name="_27">[1]進水台車!#REF!</definedName>
    <definedName name="_28">[1]進水台車!#REF!</definedName>
    <definedName name="_29">[1]進水台車!#REF!</definedName>
    <definedName name="_3">[1]進水台車!#REF!</definedName>
    <definedName name="_30">[1]進水台車!#REF!</definedName>
    <definedName name="_31">[1]進水台車!#REF!</definedName>
    <definedName name="_32">[1]進水台車!#REF!</definedName>
    <definedName name="_33">[1]進水台車!#REF!</definedName>
    <definedName name="_34">[1]進水台車!#REF!</definedName>
    <definedName name="_35">[1]進水台車!#REF!</definedName>
    <definedName name="_36">[1]進水台車!#REF!</definedName>
    <definedName name="_37">[1]進水台車!#REF!</definedName>
    <definedName name="_38">[1]進水台車!#REF!</definedName>
    <definedName name="_39">[1]進水台車!#REF!</definedName>
    <definedName name="_4">[1]進水台車!#REF!</definedName>
    <definedName name="_40">[1]進水台車!#REF!</definedName>
    <definedName name="_41">[1]進水台車!#REF!</definedName>
    <definedName name="_42">[1]進水台車!#REF!</definedName>
    <definedName name="_43">[1]進水台車!#REF!</definedName>
    <definedName name="_44">[1]進水台車!#REF!</definedName>
    <definedName name="_5">[1]進水台車!#REF!</definedName>
    <definedName name="_6">[1]進水台車!#REF!</definedName>
    <definedName name="_7">[1]進水台車!#REF!</definedName>
    <definedName name="_8">[1]進水台車!#REF!</definedName>
    <definedName name="_9">[1]進水台車!#REF!</definedName>
    <definedName name="_BL2">#REF!</definedName>
    <definedName name="_BL3">#REF!</definedName>
    <definedName name="_CAS1">'[2]6.1'!#REF!</definedName>
    <definedName name="_CAS2">'[2]6.1'!#REF!</definedName>
    <definedName name="_CAS3">'[2]6.1'!#REF!</definedName>
    <definedName name="_Key1" hidden="1">[3]ＲＣＨ!#REF!</definedName>
    <definedName name="_key2" hidden="1">[4]ＲＣＨ!#REF!</definedName>
    <definedName name="_Order1" hidden="1">255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ort" hidden="1">[3]ＲＣＨ!#REF!</definedName>
    <definedName name="_Wq1">'[5]１．設定条件'!$E$50</definedName>
    <definedName name="_Wq2">'[5]１．設定条件'!$E$51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[6]調査見積書清書欄!#REF!</definedName>
    <definedName name="\P1">#N/A</definedName>
    <definedName name="\P2">#N/A</definedName>
    <definedName name="\P3">#N/A</definedName>
    <definedName name="\P4">#N/A</definedName>
    <definedName name="\P5">#N/A</definedName>
    <definedName name="\P6">#N/A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[7]購入品!#REF!</definedName>
    <definedName name="\y">#REF!</definedName>
    <definedName name="\z">#REF!</definedName>
    <definedName name="a" localSheetId="2" hidden="1">#REF!</definedName>
    <definedName name="a" hidden="1">#REF!</definedName>
    <definedName name="As">'[5]１．設定条件'!$E$41</definedName>
    <definedName name="B">#REF!</definedName>
    <definedName name="B_m">#REF!</definedName>
    <definedName name="Bb">'[5]１．設定条件'!$E$11</definedName>
    <definedName name="BBB">#REF!</definedName>
    <definedName name="Bbst">'[5]１．設定条件'!$E$64</definedName>
    <definedName name="BETA_KISO">[8]設計条件!$D$55</definedName>
    <definedName name="BHH">#REF!</definedName>
    <definedName name="BLL">#REF!</definedName>
    <definedName name="BTT">#REF!</definedName>
    <definedName name="BWW">#REF!</definedName>
    <definedName name="calktype">#REF!</definedName>
    <definedName name="Cb">'[5]１．設定条件'!$E$17</definedName>
    <definedName name="Ce">'[5]１．設定条件'!$E$16</definedName>
    <definedName name="Cf">'[5]１．設定条件'!$E$29</definedName>
    <definedName name="Cfa">'[5]１．設定条件'!$E$30</definedName>
    <definedName name="cl">[9]※函体の重量中心!#REF!</definedName>
    <definedName name="ClearItem" localSheetId="2">明細表!ClearItem</definedName>
    <definedName name="ClearItem">[0]!ClearItem</definedName>
    <definedName name="ClearItem1" localSheetId="2">明細表!ClearItem1</definedName>
    <definedName name="ClearItem1">[0]!ClearItem1</definedName>
    <definedName name="CodeSherch1" localSheetId="2">明細表!CodeSherch1</definedName>
    <definedName name="CodeSherch1">[0]!CodeSherch1</definedName>
    <definedName name="CodeSherchAll" localSheetId="2">明細表!CodeSherchAll</definedName>
    <definedName name="CodeSherchAll">[0]!CodeSherchAll</definedName>
    <definedName name="Cs">'[5]１．設定条件'!$E$15</definedName>
    <definedName name="_xlnm.Database" localSheetId="2">#REF!</definedName>
    <definedName name="_xlnm.Database">#REF!</definedName>
    <definedName name="DispDLG" localSheetId="2">明細表!DispDLG</definedName>
    <definedName name="DispDLG">[0]!DispDLG</definedName>
    <definedName name="DispGaiGyo" localSheetId="2">明細表!DispGaiGyo</definedName>
    <definedName name="DispGaiGyo">[0]!DispGaiGyo</definedName>
    <definedName name="DispGou" localSheetId="2">明細表!DispGou</definedName>
    <definedName name="DispGou">[0]!DispGou</definedName>
    <definedName name="DispHTani" localSheetId="2">明細表!DispHTani</definedName>
    <definedName name="DispHTani">[0]!DispHTani</definedName>
    <definedName name="DispSaibetsu" localSheetId="2">明細表!DispSaibetsu</definedName>
    <definedName name="DispSaibetsu">[0]!DispSaibetsu</definedName>
    <definedName name="DispScale" localSheetId="2">明細表!DispScale</definedName>
    <definedName name="DispScale">[0]!DispScale</definedName>
    <definedName name="DispSTitle" localSheetId="2">明細表!DispSTitle</definedName>
    <definedName name="DispSTitle">[0]!DispSTitle</definedName>
    <definedName name="DispTaniNum" localSheetId="2">明細表!DispTaniNum</definedName>
    <definedName name="DispTaniNum">[0]!DispTaniNum</definedName>
    <definedName name="DispTitle" localSheetId="2">明細表!DispTitle</definedName>
    <definedName name="DispTitle">[0]!DispTitle</definedName>
    <definedName name="DispWaitMsg" localSheetId="2">明細表!DispWaitMsg</definedName>
    <definedName name="DispWaitMsg">[0]!DispWaitMsg</definedName>
    <definedName name="EA">[8]設計条件!$D$14</definedName>
    <definedName name="EB">[8]設計条件!$D$15</definedName>
    <definedName name="EC">[8]設計条件!$D$12</definedName>
    <definedName name="EE">[8]設計条件!$D$52</definedName>
    <definedName name="FA">[8]設計条件!$D$4</definedName>
    <definedName name="FAIume">'[10]土圧、残留水圧計算(Kh=0.2)'!#REF!</definedName>
    <definedName name="FAIura">'[10]土圧、残留水圧計算(Kh=0.2)'!#REF!</definedName>
    <definedName name="FB">[11]入力条件!$K$10</definedName>
    <definedName name="FD">[8]設計条件!$D$5</definedName>
    <definedName name="Fel">'[5]１．設定条件'!$E$21</definedName>
    <definedName name="Fes">'[5]１．設定条件'!$E$19</definedName>
    <definedName name="Ffl">'[5]１．設定条件'!$E$20</definedName>
    <definedName name="Ffs">'[5]１．設定条件'!$E$18</definedName>
    <definedName name="fl">[9]※函体の重量中心!$D$16</definedName>
    <definedName name="Fll">'[5]１．設定条件'!$E$12</definedName>
    <definedName name="Fllst">'[5]１．設定条件'!$E$65</definedName>
    <definedName name="Fls">'[5]１．設定条件'!$E$10</definedName>
    <definedName name="Flsst">'[5]１．設定条件'!$E$63</definedName>
    <definedName name="FS_支持力">[8]設計条件!$D$56</definedName>
    <definedName name="G_KISO">[8]設計条件!$D$54</definedName>
    <definedName name="G_KISOSUTE">[8]設計条件!$D$42</definedName>
    <definedName name="GaiGyoSelect" localSheetId="2">明細表!GaiGyoSelect</definedName>
    <definedName name="GaiGyoSelect">[0]!GaiGyoSelect</definedName>
    <definedName name="gammab">[5]浮遊時の安定計算!$D$32</definedName>
    <definedName name="gammac">'[5]１．設定条件'!$E$45</definedName>
    <definedName name="gammans">'[5]１．設定条件'!$E$42</definedName>
    <definedName name="gammarc">'[5]１．設定条件'!$E$44</definedName>
    <definedName name="gammast">'[5]１．設定条件'!$E$43</definedName>
    <definedName name="gammau_1">[9]※函体の重量中心!$I$33</definedName>
    <definedName name="gammau_2">[9]※函体の重量中心!$I$34</definedName>
    <definedName name="gammau_3">[9]※函体の重量中心!$I$35</definedName>
    <definedName name="gammaua">'[5]１．設定条件'!$E$47</definedName>
    <definedName name="gammaub">'[5]１．設定条件'!$E$48</definedName>
    <definedName name="gammauc">'[5]１．設定条件'!$E$49</definedName>
    <definedName name="gammaw">'[5]１．設定条件'!$E$46</definedName>
    <definedName name="GPS同時観測" localSheetId="2">#REF!</definedName>
    <definedName name="GPS同時観測">#REF!</definedName>
    <definedName name="H">#REF!</definedName>
    <definedName name="H_m">#REF!</definedName>
    <definedName name="H14技師A">[12]労務単価!#REF!</definedName>
    <definedName name="H14技師B">[12]労務単価!#REF!</definedName>
    <definedName name="H14技師C">[12]労務単価!#REF!</definedName>
    <definedName name="H14技師長">[12]労務単価!#REF!</definedName>
    <definedName name="H14技術員">[12]労務単価!#REF!</definedName>
    <definedName name="H14主任技師">[12]労務単価!#REF!</definedName>
    <definedName name="Hke">'[5]１．設定条件'!$E$70</definedName>
    <definedName name="Hks">'[5]１．設定条件'!$E$71</definedName>
    <definedName name="Hm">'[5]１．設定条件'!$E$6</definedName>
    <definedName name="hn">'[5]１．設定条件'!$E$33</definedName>
    <definedName name="hnxb">'[5]１．設定条件'!$E$39</definedName>
    <definedName name="hnxh">'[5]１．設定条件'!$E$38</definedName>
    <definedName name="hnzlb">'[5]１．設定条件'!$E$37</definedName>
    <definedName name="hnzlh">'[5]１．設定条件'!$E$36</definedName>
    <definedName name="hnzsb">'[5]１．設定条件'!$E$35</definedName>
    <definedName name="hnzsh">'[5]１．設定条件'!$E$34</definedName>
    <definedName name="Hp">'[5]１．設定条件'!$E$4</definedName>
    <definedName name="Hrwl">'[5]１．設定条件'!$E$31</definedName>
    <definedName name="Ht">'[5]１．設定条件'!$E$5</definedName>
    <definedName name="HTML_CodePage" hidden="1">932</definedName>
    <definedName name="HTML_Control" hidden="1">{"'Sheet1'!$A$1:$F$5"}</definedName>
    <definedName name="HTML_Description" hidden="1">""</definedName>
    <definedName name="HTML_Email" hidden="1">""</definedName>
    <definedName name="HTML_Header" hidden="1">""</definedName>
    <definedName name="HTML_LastUpdate" hidden="1">"00/09/05"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"E:\12bousi keikaku\siryo\3-11-1kyugo.htm"</definedName>
    <definedName name="HTML_Title" hidden="1">"Ⅲ－１１－１"</definedName>
    <definedName name="HWL">'[5]１．設定条件'!$E$1</definedName>
    <definedName name="Jca">'[5]１．設定条件'!$E$23</definedName>
    <definedName name="Jcb">'[5]１．設定条件'!$E$24</definedName>
    <definedName name="Jcc">'[5]１．設定条件'!$E$25</definedName>
    <definedName name="Jcd">'[5]１．設定条件'!$E$26</definedName>
    <definedName name="Jce">'[5]１．設定条件'!$E$27</definedName>
    <definedName name="KAITEI">[8]設計条件!$D$78</definedName>
    <definedName name="L">'[5]１．設定条件'!$E$8</definedName>
    <definedName name="LEVEL_UMI">[8]設計条件!$D$17</definedName>
    <definedName name="List">#REF!</definedName>
    <definedName name="List1">#REF!</definedName>
    <definedName name="LWL">'[5]１．設定条件'!$E$2</definedName>
    <definedName name="ma_jouji__n">#REF!</definedName>
    <definedName name="MsgSample" localSheetId="2">明細表!MsgSample</definedName>
    <definedName name="MsgSample">[0]!MsgSample</definedName>
    <definedName name="MYU">'[5]１．設定条件'!$E$52</definedName>
    <definedName name="NEGA">[8]設計条件!$D$79</definedName>
    <definedName name="NextSheet" localSheetId="2">明細表!NextSheet</definedName>
    <definedName name="NextSheet">[0]!NextSheet</definedName>
    <definedName name="NextSheet1" localSheetId="2">明細表!NextSheet1</definedName>
    <definedName name="NextSheet1">[0]!NextSheet1</definedName>
    <definedName name="Nke">'[5]１．設定条件'!$E$67</definedName>
    <definedName name="Nks">'[5]１．設定条件'!$E$68</definedName>
    <definedName name="Ｎq">[8]設計条件!$D$58</definedName>
    <definedName name="Ｎr">[8]設計条件!$D$57</definedName>
    <definedName name="OnOK_Click" localSheetId="2">明細表!OnOK_Click</definedName>
    <definedName name="OnOK_Click">[0]!OnOK_Click</definedName>
    <definedName name="OpenTankaFile2" localSheetId="2">明細表!OpenTankaFile2</definedName>
    <definedName name="OpenTankaFile2">[0]!OpenTankaFile2</definedName>
    <definedName name="P_1">#REF!</definedName>
    <definedName name="P_2">#REF!</definedName>
    <definedName name="P_3">#REF!</definedName>
    <definedName name="P_4">#REF!</definedName>
    <definedName name="_xlnm.Print_Area" localSheetId="4">一覧!$A$1:$M$12</definedName>
    <definedName name="_xlnm.Print_Area" localSheetId="1">内訳表!$B$1:$K$44</definedName>
    <definedName name="_xlnm.Print_Area" localSheetId="3">比較!$A$1:$K$43</definedName>
    <definedName name="_xlnm.Print_Area" localSheetId="2">明細表!$B$2:$N$73</definedName>
    <definedName name="_xlnm.Print_Area">#REF!</definedName>
    <definedName name="PRINT_AREA_MI">#REF!</definedName>
    <definedName name="_xlnm.Print_Titles" localSheetId="1">内訳表!$2:$4</definedName>
    <definedName name="PW">#REF!</definedName>
    <definedName name="q_1">[9]※函体の重量中心!$I$36</definedName>
    <definedName name="q_2">[9]※函体の重量中心!$I$37</definedName>
    <definedName name="RetHenka" localSheetId="2">明細表!RetHenka</definedName>
    <definedName name="RetHenka">[0]!RetHenka</definedName>
    <definedName name="RWL">'[5]１．設定条件'!$E$3</definedName>
    <definedName name="SelHyo" localSheetId="2">明細表!SelHyo</definedName>
    <definedName name="SelHyo">[0]!SelHyo</definedName>
    <definedName name="SelMstrDB" localSheetId="2">明細表!SelMstrDB</definedName>
    <definedName name="SelMstrDB">[0]!SelMstrDB</definedName>
    <definedName name="SNSI">#REF!</definedName>
    <definedName name="ＳＳＳ" localSheetId="2">#REF!</definedName>
    <definedName name="ＳＳＳ">#REF!</definedName>
    <definedName name="Stb">'[5]１．設定条件'!$E$54</definedName>
    <definedName name="Stbe">'[5]１．設定条件'!$E$60</definedName>
    <definedName name="Stbs">'[5]１．設定条件'!$E$58</definedName>
    <definedName name="Stbt">'[5]１．設定条件'!$E$61</definedName>
    <definedName name="Ste">'[5]１．設定条件'!$E$56</definedName>
    <definedName name="Stke">'[5]１．設定条件'!$E$59</definedName>
    <definedName name="Stks">'[5]１．設定条件'!$E$57</definedName>
    <definedName name="Sts">'[5]１．設定条件'!$E$55</definedName>
    <definedName name="SUISHIN">[8]設計条件!$D$77</definedName>
    <definedName name="SumCulc" localSheetId="2">明細表!SumCulc</definedName>
    <definedName name="SumCulc">[0]!SumCulc</definedName>
    <definedName name="Syukei" localSheetId="2">明細表!Syukei</definedName>
    <definedName name="Syukei">[0]!Syukei</definedName>
    <definedName name="tan">[13]主要単価!$B$4:$K$552</definedName>
    <definedName name="TanEnd" localSheetId="2">明細表!TanEnd</definedName>
    <definedName name="TanEnd">[0]!TanEnd</definedName>
    <definedName name="TanEnd1" localSheetId="2">明細表!TanEnd1</definedName>
    <definedName name="TanEnd1">[0]!TanEnd1</definedName>
    <definedName name="TanHyoSelect" localSheetId="2">明細表!TanHyoSelect</definedName>
    <definedName name="TanHyoSelect">[0]!TanHyoSelect</definedName>
    <definedName name="TanHyoShow" localSheetId="2">明細表!TanHyoShow</definedName>
    <definedName name="TanHyoShow">[0]!TanHyoShow</definedName>
    <definedName name="tb">[9]※函体の重量中心!#REF!</definedName>
    <definedName name="te">[9]※函体の重量中心!#REF!</definedName>
    <definedName name="THITA">'[10]土圧、残留水圧計算(Kh=0.2)'!#REF!</definedName>
    <definedName name="tk">[9]※函体の重量中心!#REF!</definedName>
    <definedName name="tl">[9]※函体の重量中心!#REF!</definedName>
    <definedName name="ts">[9]※函体の重量中心!#REF!</definedName>
    <definedName name="tt">[9]※函体の重量中心!#REF!</definedName>
    <definedName name="type">#REF!</definedName>
    <definedName name="type1">#REF!</definedName>
    <definedName name="type10">#REF!</definedName>
    <definedName name="type11">#REF!</definedName>
    <definedName name="type12">#REF!</definedName>
    <definedName name="type13">#REF!</definedName>
    <definedName name="type14">#REF!</definedName>
    <definedName name="type15">#REF!</definedName>
    <definedName name="type16">#REF!</definedName>
    <definedName name="type17">#REF!</definedName>
    <definedName name="type18">#REF!</definedName>
    <definedName name="type19">#REF!</definedName>
    <definedName name="type2">#REF!</definedName>
    <definedName name="type20">#REF!</definedName>
    <definedName name="type21">#REF!</definedName>
    <definedName name="type2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type9">#REF!</definedName>
    <definedName name="V">#REF!</definedName>
    <definedName name="WAVE_BETA">[8]設計条件!$D$76</definedName>
    <definedName name="WAVE_KAN">[8]設計条件!$D$71</definedName>
    <definedName name="WAVE_SES">[8]設計条件!$D$73</definedName>
    <definedName name="WAVE_SEY">[8]設計条件!$D$72</definedName>
    <definedName name="WAVE_T">[8]設計条件!$D$74</definedName>
    <definedName name="WH">#REF!</definedName>
    <definedName name="WW">[8]設計条件!$D$34</definedName>
    <definedName name="xb__2">[9]※函体の重量中心!#REF!</definedName>
    <definedName name="xe">[9]※函体の重量中心!#REF!</definedName>
    <definedName name="Z">#REF!</definedName>
    <definedName name="z_1">[9]※函体の重量中心!#REF!</definedName>
    <definedName name="z_2">[9]※函体の重量中心!#REF!</definedName>
    <definedName name="φ_KISO">[8]設計条件!$D$53</definedName>
    <definedName name="アスベスト">[14]作業シート!$B$43:$B$45</definedName>
    <definedName name="ｱﾝｶｰﾘﾝｸﾞ">'[15]input data_×'!#REF!</definedName>
    <definedName name="ｱﾝｶｰ径">'[15]input data_×'!#REF!</definedName>
    <definedName name="き">[9]※函体の重量中心!#REF!</definedName>
    <definedName name="そうかと" localSheetId="2">[16]作業項目!#REF!</definedName>
    <definedName name="そうかと">[16]作業項目!#REF!</definedName>
    <definedName name="その他">#REF!</definedName>
    <definedName name="データ印字シート名" localSheetId="2">[17]データ!#REF!</definedName>
    <definedName name="データ印字シート名">[17]データ!#REF!</definedName>
    <definedName name="データ取得" localSheetId="2">#REF!</definedName>
    <definedName name="データ取得">#REF!</definedName>
    <definedName name="データ取得シート名" localSheetId="2">[17]データ!#REF!</definedName>
    <definedName name="データ取得シート名">[17]データ!#REF!</definedName>
    <definedName name="ハード">[18]材料費一覧!$A:$IV</definedName>
    <definedName name="ﾊｲﾌﾞﾘｯﾄﾞｹｰｿﾝ_橋梁新積算例">#REF!</definedName>
    <definedName name="プロジェクト">#REF!</definedName>
    <definedName name="プロジェクト名">#REF!</definedName>
    <definedName name="ﾍﾟｰｼﾞ1">#REF!</definedName>
    <definedName name="ﾍﾟｰｼﾞ2">#REF!</definedName>
    <definedName name="リブ間隔">[19]ＩＮＰＵＴ!$F$5</definedName>
    <definedName name="リブ側壁">'[15]input data_×'!#REF!</definedName>
    <definedName name="リブ側壁2">[19]ＩＮＰＵＴ!$F$6</definedName>
    <definedName name="一次処理" localSheetId="2">#REF!</definedName>
    <definedName name="一次処理">#REF!</definedName>
    <definedName name="印刷費率">#REF!</definedName>
    <definedName name="貨幣換算が困難な効果">#REF!</definedName>
    <definedName name="画像Ａ">IF(ISNA(MATCH([20]施設カルテ!$E$2,[20]位置図!$C$2:$C$118,)),[20]施設カルテ!$E$2,INDEX([20]位置図!$D$2:$D$118,  MATCH([20]施設カルテ!$E$2,[20]位置図!$C$2:$C$118,)))</definedName>
    <definedName name="外注先台帳">[21]外注先台帳!$A$5:$F$304</definedName>
    <definedName name="外注先内容">[21]外注先内容!$A$5:$F$304</definedName>
    <definedName name="隔壁">'[15]input data_×'!#REF!</definedName>
    <definedName name="隔壁板厚">'[15]input data_×'!#REF!</definedName>
    <definedName name="隔壁枚数">'[15]input data_×'!#REF!</definedName>
    <definedName name="乾舷">'[15]input data_×'!#REF!</definedName>
    <definedName name="管理者">#REF!</definedName>
    <definedName name="簡易水準測量" localSheetId="2">#REF!</definedName>
    <definedName name="簡易水準測量">#REF!</definedName>
    <definedName name="基準系統">#REF!</definedName>
    <definedName name="機械単体費">#REF!</definedName>
    <definedName name="技師" localSheetId="2">#REF!</definedName>
    <definedName name="技師">#REF!</definedName>
    <definedName name="技師A" localSheetId="2">#REF!</definedName>
    <definedName name="技師A">#REF!</definedName>
    <definedName name="技師B" localSheetId="2">#REF!</definedName>
    <definedName name="技師B">#REF!</definedName>
    <definedName name="技師C" localSheetId="2">#REF!</definedName>
    <definedName name="技師C">#REF!</definedName>
    <definedName name="技師長" localSheetId="2">#REF!</definedName>
    <definedName name="技師長">#REF!</definedName>
    <definedName name="技師補" localSheetId="2">#REF!</definedName>
    <definedName name="技師補">#REF!</definedName>
    <definedName name="技師補１" localSheetId="2">#REF!</definedName>
    <definedName name="技師補１">#REF!</definedName>
    <definedName name="技術員" localSheetId="2">#REF!</definedName>
    <definedName name="技術員">#REF!</definedName>
    <definedName name="技術経費">#REF!</definedName>
    <definedName name="技術経費率">#REF!</definedName>
    <definedName name="技術料" localSheetId="2">[22]内訳書!#REF!</definedName>
    <definedName name="技術料">[22]内訳書!#REF!</definedName>
    <definedName name="境港">#REF!</definedName>
    <definedName name="業務名">#REF!</definedName>
    <definedName name="局コード">#REF!</definedName>
    <definedName name="係船柱">'[15]input data_×'!#REF!</definedName>
    <definedName name="型式">[23]ﾌﾞﾛｯｸ諸元!$G:$G</definedName>
    <definedName name="形状">#REF!</definedName>
    <definedName name="計画準備" localSheetId="2">#REF!</definedName>
    <definedName name="計画準備">#REF!</definedName>
    <definedName name="桁本数">[19]ＩＮＰＵＴ!$F$8</definedName>
    <definedName name="建物等" localSheetId="2">#REF!</definedName>
    <definedName name="建物等">#REF!</definedName>
    <definedName name="建物保有状況">[14]作業シート!$B$7:$B$10</definedName>
    <definedName name="検討面">#REF!</definedName>
    <definedName name="県局コード">#REF!</definedName>
    <definedName name="戸当たり製作原価">#REF!</definedName>
    <definedName name="工損６年" localSheetId="2">#REF!</definedName>
    <definedName name="工損６年">#REF!</definedName>
    <definedName name="甲板">[19]ＩＮＰＵＴ!$J$4</definedName>
    <definedName name="甲板板厚">'[15]input data_×'!#REF!</definedName>
    <definedName name="高さ">[23]ﾌﾞﾛｯｸ諸元!$I:$I</definedName>
    <definedName name="合計">[24]主桁内訳!$O$62,[24]主桁内訳!$O$32,[24]主桁内訳!$O$2,[24]主桁内訳!$P:$P</definedName>
    <definedName name="再積算" localSheetId="2">#REF!</definedName>
    <definedName name="再積算">#REF!</definedName>
    <definedName name="再評価基準">#REF!</definedName>
    <definedName name="再評価対応">#REF!</definedName>
    <definedName name="再評価対応方針の理由">#REF!</definedName>
    <definedName name="材料費">[25]材料費テーブル!$A$2:$E$207</definedName>
    <definedName name="作業員" localSheetId="2">#REF!</definedName>
    <definedName name="作業員">#REF!</definedName>
    <definedName name="作業項目" localSheetId="2">[16]作業項目!#REF!</definedName>
    <definedName name="作業項目">[16]作業項目!#REF!</definedName>
    <definedName name="作業項目１" localSheetId="2">[16]作業項目!#REF!</definedName>
    <definedName name="作業項目１">[16]作業項目!#REF!</definedName>
    <definedName name="撮影士" localSheetId="2">#REF!</definedName>
    <definedName name="撮影士">#REF!</definedName>
    <definedName name="撮影士１" localSheetId="2">#REF!</definedName>
    <definedName name="撮影士１">#REF!</definedName>
    <definedName name="撮影助手" localSheetId="2">#REF!</definedName>
    <definedName name="撮影助手">#REF!</definedName>
    <definedName name="撮影助手１" localSheetId="2">#REF!</definedName>
    <definedName name="撮影助手１">#REF!</definedName>
    <definedName name="三個並び">[23]ﾌﾞﾛｯｸ諸元!$M:$M</definedName>
    <definedName name="算______式">#REF!</definedName>
    <definedName name="施設CD">[26]◆学校_調査票!#REF!</definedName>
    <definedName name="事業の効果等">#REF!</definedName>
    <definedName name="事業名">#REF!</definedName>
    <definedName name="事後基準">#REF!</definedName>
    <definedName name="事後対応">#REF!</definedName>
    <definedName name="事務用品費">#REF!</definedName>
    <definedName name="式設定開始行" localSheetId="2">[17]データ!#REF!</definedName>
    <definedName name="式設定開始行">[17]データ!#REF!</definedName>
    <definedName name="実重量">[23]ﾌﾞﾛｯｸ諸元!$H:$H</definedName>
    <definedName name="社員所属">[21]社員所属!$A$2:$E$55</definedName>
    <definedName name="社員名簿">[21]社員名簿!$A$1:$F$55</definedName>
    <definedName name="車止め">'[15]input data_×'!#REF!</definedName>
    <definedName name="主な事業の諸元">#REF!</definedName>
    <definedName name="主な事業の進捗状況">#REF!</definedName>
    <definedName name="主任技師" localSheetId="2">#REF!</definedName>
    <definedName name="主任技師">#REF!</definedName>
    <definedName name="主任技師１" localSheetId="2">#REF!</definedName>
    <definedName name="主任技師１">#REF!</definedName>
    <definedName name="主任技術者" localSheetId="2">#REF!</definedName>
    <definedName name="主任技術者">#REF!</definedName>
    <definedName name="主任技術者１" localSheetId="2">#REF!</definedName>
    <definedName name="主任技術者１">#REF!</definedName>
    <definedName name="主任調査委２" localSheetId="2">#REF!</definedName>
    <definedName name="主任調査委２">#REF!</definedName>
    <definedName name="主任調査員" localSheetId="2">#REF!</definedName>
    <definedName name="主任調査員">#REF!</definedName>
    <definedName name="主任調査員１" localSheetId="2">#REF!</definedName>
    <definedName name="主任調査員１">#REF!</definedName>
    <definedName name="主任調査員２" localSheetId="2">#REF!</definedName>
    <definedName name="主任調査員２">#REF!</definedName>
    <definedName name="所有区分">[14]作業シート!#REF!</definedName>
    <definedName name="諸経費" localSheetId="2">[22]内訳書!#REF!</definedName>
    <definedName name="諸経費">[22]内訳書!#REF!</definedName>
    <definedName name="諸経費率">#REF!</definedName>
    <definedName name="助手" localSheetId="2">#REF!</definedName>
    <definedName name="助手">#REF!</definedName>
    <definedName name="助手１" localSheetId="2">#REF!</definedName>
    <definedName name="助手１">#REF!</definedName>
    <definedName name="詳細初め">#REF!</definedName>
    <definedName name="上級主任技師" localSheetId="2">#REF!</definedName>
    <definedName name="上級主任技師">#REF!</definedName>
    <definedName name="上級主任技師１" localSheetId="2">#REF!</definedName>
    <definedName name="上級主任技師１">#REF!</definedName>
    <definedName name="上載荷重A">'[15]input data_×'!#REF!</definedName>
    <definedName name="推定鋼重">'[15]input data_×'!#REF!</definedName>
    <definedName name="推定艤装">'[15]input data_×'!#REF!</definedName>
    <definedName name="数量増減" localSheetId="2">[17]データ!#REF!</definedName>
    <definedName name="数量増減">[17]データ!#REF!</definedName>
    <definedName name="数量当初" localSheetId="2">[17]データ!#REF!</definedName>
    <definedName name="数量当初">[17]データ!#REF!</definedName>
    <definedName name="数量変更" localSheetId="2">[17]データ!#REF!</definedName>
    <definedName name="数量変更">[17]データ!#REF!</definedName>
    <definedName name="据材">#N/A</definedName>
    <definedName name="据重">#N/A</definedName>
    <definedName name="整備局">#REF!</definedName>
    <definedName name="整備士" localSheetId="2">#REF!</definedName>
    <definedName name="整備士">#REF!</definedName>
    <definedName name="整備士１" localSheetId="2">#REF!</definedName>
    <definedName name="整備士１">#REF!</definedName>
    <definedName name="製図１" localSheetId="2">#REF!</definedName>
    <definedName name="製図１">#REF!</definedName>
    <definedName name="製図２" localSheetId="2">#REF!</definedName>
    <definedName name="製図２">#REF!</definedName>
    <definedName name="製図工" localSheetId="2">#REF!</definedName>
    <definedName name="製図工">#REF!</definedName>
    <definedName name="製図工１" localSheetId="2">#REF!</definedName>
    <definedName name="製図工１">#REF!</definedName>
    <definedName name="税込">#REF!</definedName>
    <definedName name="税抜">#REF!</definedName>
    <definedName name="積算金額" localSheetId="2">#REF!</definedName>
    <definedName name="積算金額">#REF!</definedName>
    <definedName name="接岸速度">'[15]input data_×'!#REF!</definedName>
    <definedName name="接岸速度A">'[15]input data_×'!#REF!</definedName>
    <definedName name="設計技師" localSheetId="2">#REF!</definedName>
    <definedName name="設計技師">#REF!</definedName>
    <definedName name="設計技師１" localSheetId="2">#REF!</definedName>
    <definedName name="設計技師１">#REF!</definedName>
    <definedName name="設備・その他" localSheetId="2">#REF!</definedName>
    <definedName name="設備・その他">#REF!</definedName>
    <definedName name="全印刷" localSheetId="1">[27]!全印刷</definedName>
    <definedName name="全印刷">[27]!全印刷</definedName>
    <definedName name="全体図">IF(ISNA(MATCH([20]施設カルテ!$E$2,[20]写真!$C$2:$C$118,)),[20]施設カルテ!$E$2,INDEX([20]写真!$D$2:$D$118,  MATCH([20]施設カルテ!$E$2,[20]写真!$C$2:$C$118,)))</definedName>
    <definedName name="操縦士" localSheetId="2">#REF!</definedName>
    <definedName name="操縦士">#REF!</definedName>
    <definedName name="相対アドレス値設定列" localSheetId="2">[17]データ!#REF!</definedName>
    <definedName name="相対アドレス値設定列">[17]データ!#REF!</definedName>
    <definedName name="側壁">'[15]input data_×'!#REF!</definedName>
    <definedName name="側壁板厚">'[15]input data_×'!#REF!</definedName>
    <definedName name="測量" localSheetId="2">#REF!</definedName>
    <definedName name="測量">#REF!</definedName>
    <definedName name="対象船舶">'[15]input data_×'!#REF!</definedName>
    <definedName name="対象船舶A">'[15]input data_×'!#REF!</definedName>
    <definedName name="単位" localSheetId="2">#REF!</definedName>
    <definedName name="単位">#REF!</definedName>
    <definedName name="単位1">"テキスト 1"</definedName>
    <definedName name="単価表" localSheetId="2">#REF!</definedName>
    <definedName name="単価表">#REF!</definedName>
    <definedName name="担当課">#REF!</definedName>
    <definedName name="担当課長">#REF!</definedName>
    <definedName name="地域">[28]選択シート!$C$59:$C$65</definedName>
    <definedName name="地質調査技師" localSheetId="2">#REF!</definedName>
    <definedName name="地質調査技師">#REF!</definedName>
    <definedName name="地質調査技師１" localSheetId="2">#REF!</definedName>
    <definedName name="地質調査技師１">#REF!</definedName>
    <definedName name="調査員" localSheetId="2">#REF!</definedName>
    <definedName name="調査員">#REF!</definedName>
    <definedName name="調査員１" localSheetId="2">#REF!</definedName>
    <definedName name="調査員１">#REF!</definedName>
    <definedName name="長さ">[23]ﾌﾞﾛｯｸ諸元!$K:$K</definedName>
    <definedName name="直接人件費">#REF!</definedName>
    <definedName name="堤体幅">#REF!</definedName>
    <definedName name="定休日2">[14]作業シート!$B$64:$B$66</definedName>
    <definedName name="底板">'[15]input data_×'!#REF!</definedName>
    <definedName name="底板板厚">'[15]input data_×'!#REF!</definedName>
    <definedName name="点検測量" localSheetId="2">#REF!</definedName>
    <definedName name="点検測量">#REF!</definedName>
    <definedName name="電気設備製作原価">#REF!</definedName>
    <definedName name="都道府県">#REF!</definedName>
    <definedName name="都道府県名">#REF!</definedName>
    <definedName name="土地評価" localSheetId="2">#REF!</definedName>
    <definedName name="土地評価">#REF!</definedName>
    <definedName name="土地保有状況">[14]作業シート!$B$14:$B$17</definedName>
    <definedName name="内訳" localSheetId="2">#REF!</definedName>
    <definedName name="内訳">#REF!</definedName>
    <definedName name="二個並び">[23]ﾌﾞﾛｯｸ諸元!$L:$L</definedName>
    <definedName name="二次処理" localSheetId="2">#REF!</definedName>
    <definedName name="二次処理">#REF!</definedName>
    <definedName name="年度">#REF!</definedName>
    <definedName name="番号">#REF!</definedName>
    <definedName name="扉原">#N/A</definedName>
    <definedName name="扉体">#REF!</definedName>
    <definedName name="扉塗">#N/A</definedName>
    <definedName name="評価の観点">#REF!</definedName>
    <definedName name="浮体深さ">[19]ＩＮＰＵＴ!$F$3</definedName>
    <definedName name="浮体長さ">[19]ＩＮＰＵＴ!$C$3</definedName>
    <definedName name="浮体幅">[19]ＩＮＰＵＴ!$C$4</definedName>
    <definedName name="風速">'[15]input data_×'!#REF!</definedName>
    <definedName name="幅">[23]ﾌﾞﾛｯｸ諸元!$J:$J</definedName>
    <definedName name="複合施設区分">[14]作業シート!$B$2:$B$4</definedName>
    <definedName name="変化率">[29]変化率!$A$1:$C$4057</definedName>
    <definedName name="変化率2">[30]変化率!$A$1:$D$2065</definedName>
    <definedName name="便益の根拠">#REF!</definedName>
    <definedName name="防舷材">'[15]input data_×'!#REF!</definedName>
    <definedName name="目的必要性">#REF!</definedName>
    <definedName name="有義波高">'[15]input data_×'!#REF!</definedName>
    <definedName name="有義波高A">'[15]input data_×'!#REF!</definedName>
    <definedName name="予備Ｇ">#REF!</definedName>
    <definedName name="予備ｹﾞｰﾄ機械単体費">#REF!</definedName>
    <definedName name="予備洪水戸当り">#REF!</definedName>
    <definedName name="予備調査" localSheetId="2">#REF!</definedName>
    <definedName name="予備調査">#REF!</definedName>
    <definedName name="立木・庭園" localSheetId="2">#REF!</definedName>
    <definedName name="立木・庭園">#REF!</definedName>
    <definedName name="旅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8" l="1"/>
  <c r="L62" i="8"/>
  <c r="L8" i="8"/>
  <c r="L9" i="8"/>
  <c r="L10" i="8"/>
  <c r="L11" i="8"/>
  <c r="L12" i="8"/>
  <c r="L13" i="8"/>
  <c r="L14" i="8"/>
  <c r="L15" i="8"/>
  <c r="L16" i="8"/>
  <c r="L17" i="8"/>
  <c r="L18" i="8"/>
  <c r="L19" i="8"/>
  <c r="L33" i="8"/>
  <c r="L34" i="8"/>
  <c r="L35" i="8"/>
  <c r="L36" i="8"/>
  <c r="L55" i="8" l="1"/>
  <c r="L56" i="8"/>
  <c r="L57" i="8"/>
  <c r="L54" i="8" s="1"/>
  <c r="L58" i="8"/>
  <c r="L60" i="8"/>
  <c r="L61" i="8"/>
  <c r="L63" i="8"/>
  <c r="L64" i="8"/>
  <c r="L65" i="8"/>
  <c r="L66" i="8"/>
  <c r="L67" i="8"/>
  <c r="L68" i="8"/>
  <c r="I72" i="8"/>
  <c r="G72" i="8"/>
  <c r="E72" i="8"/>
  <c r="K48" i="8"/>
  <c r="J48" i="8"/>
  <c r="I48" i="8"/>
  <c r="H48" i="8"/>
  <c r="G48" i="8"/>
  <c r="F48" i="8"/>
  <c r="E48" i="8"/>
  <c r="L47" i="8"/>
  <c r="L46" i="8"/>
  <c r="L45" i="8"/>
  <c r="L44" i="8"/>
  <c r="L43" i="8"/>
  <c r="L42" i="8"/>
  <c r="L41" i="8"/>
  <c r="L40" i="8"/>
  <c r="L39" i="8"/>
  <c r="L38" i="8"/>
  <c r="L37" i="8"/>
  <c r="L32" i="8"/>
  <c r="L31" i="8"/>
  <c r="L30" i="8"/>
  <c r="K24" i="8"/>
  <c r="J24" i="8"/>
  <c r="I24" i="8"/>
  <c r="H24" i="8"/>
  <c r="G24" i="8"/>
  <c r="F24" i="8"/>
  <c r="E24" i="8"/>
  <c r="L7" i="8"/>
  <c r="L6" i="8"/>
  <c r="L72" i="8" l="1"/>
  <c r="L24" i="8"/>
  <c r="L48" i="8"/>
  <c r="F31" i="7" l="1"/>
  <c r="J20" i="7" l="1"/>
  <c r="J16" i="7"/>
  <c r="J11" i="7"/>
  <c r="J6" i="7"/>
  <c r="A43" i="7"/>
  <c r="A42" i="7"/>
  <c r="A41" i="7"/>
  <c r="A40" i="7"/>
  <c r="A39" i="7"/>
  <c r="A38" i="7"/>
  <c r="A37" i="7"/>
  <c r="A36" i="7"/>
  <c r="B35" i="7"/>
  <c r="B34" i="7"/>
  <c r="A33" i="7"/>
  <c r="B32" i="7"/>
  <c r="B31" i="7"/>
  <c r="C29" i="7"/>
  <c r="B30" i="7"/>
  <c r="C28" i="7"/>
  <c r="D27" i="7"/>
  <c r="D26" i="7"/>
  <c r="D25" i="7"/>
  <c r="D24" i="7"/>
  <c r="D23" i="7"/>
  <c r="D22" i="7"/>
  <c r="D21" i="7"/>
  <c r="C20" i="7"/>
  <c r="D19" i="7"/>
  <c r="D18" i="7"/>
  <c r="D17" i="7"/>
  <c r="C16" i="7"/>
  <c r="D15" i="7"/>
  <c r="D14" i="7"/>
  <c r="D13" i="7"/>
  <c r="D12" i="7"/>
  <c r="C11" i="7"/>
  <c r="B10" i="7"/>
  <c r="B9" i="7"/>
  <c r="C8" i="7"/>
  <c r="C7" i="7"/>
  <c r="B6" i="7"/>
  <c r="A5" i="7"/>
  <c r="A4" i="7"/>
  <c r="A3" i="7"/>
  <c r="J10" i="7" l="1"/>
  <c r="H24" i="7" l="1"/>
  <c r="I24" i="7" s="1"/>
  <c r="H22" i="7"/>
  <c r="I22" i="7" s="1"/>
  <c r="N12" i="6" l="1"/>
  <c r="I12" i="6"/>
  <c r="J11" i="6"/>
  <c r="J10" i="6"/>
  <c r="J9" i="6"/>
  <c r="J8" i="6"/>
  <c r="J7" i="6"/>
  <c r="J6" i="6"/>
  <c r="J5" i="6"/>
  <c r="J4" i="6"/>
  <c r="J3" i="6"/>
  <c r="H12" i="6"/>
  <c r="J12" i="6" l="1"/>
  <c r="H30" i="7" l="1"/>
  <c r="I30" i="7" s="1"/>
  <c r="H18" i="7"/>
  <c r="H29" i="7"/>
  <c r="L29" i="7" s="1"/>
  <c r="H28" i="7"/>
  <c r="I28" i="7" s="1"/>
  <c r="H25" i="7"/>
  <c r="I25" i="7" s="1"/>
  <c r="H13" i="7"/>
  <c r="I13" i="7" s="1"/>
  <c r="H17" i="7" l="1"/>
  <c r="L17" i="7" s="1"/>
  <c r="L18" i="7"/>
  <c r="I18" i="7"/>
  <c r="G31" i="7"/>
  <c r="I17" i="7" l="1"/>
  <c r="H31" i="7"/>
  <c r="J5" i="7"/>
  <c r="H14" i="7" l="1"/>
  <c r="J37" i="7"/>
  <c r="J36" i="7" s="1"/>
  <c r="J34" i="7"/>
  <c r="H35" i="7" l="1"/>
  <c r="J35" i="7" s="1"/>
  <c r="J33" i="7" s="1"/>
  <c r="J4" i="7" s="1"/>
  <c r="J3" i="7" s="1"/>
  <c r="J38" i="7" s="1"/>
  <c r="J40" i="7" s="1"/>
  <c r="J41" i="7" s="1"/>
  <c r="J42" i="7" s="1"/>
  <c r="J43" i="7" s="1"/>
  <c r="L35" i="7" l="1"/>
  <c r="H27" i="7" l="1"/>
  <c r="I27" i="7" s="1"/>
  <c r="H7" i="7" l="1"/>
  <c r="I7" i="7" l="1"/>
  <c r="H32" i="7"/>
  <c r="I32" i="7" l="1"/>
  <c r="H8" i="7" l="1"/>
  <c r="H6" i="7" l="1"/>
  <c r="I8" i="7"/>
  <c r="I6" i="7" s="1"/>
  <c r="H9" i="7" l="1"/>
  <c r="I9" i="7" s="1"/>
  <c r="H12" i="7"/>
  <c r="I12" i="7" l="1"/>
  <c r="I11" i="7" s="1"/>
  <c r="I10" i="7" s="1"/>
  <c r="I5" i="7" s="1"/>
  <c r="H11" i="7"/>
  <c r="H10" i="7" s="1"/>
  <c r="H5" i="7" s="1"/>
  <c r="H4" i="7" l="1"/>
  <c r="H3" i="7" s="1"/>
  <c r="H37" i="7"/>
  <c r="H36" i="7" s="1"/>
  <c r="H34" i="7"/>
  <c r="H33" i="7" s="1"/>
  <c r="L5" i="7"/>
  <c r="I37" i="7"/>
  <c r="I36" i="7" s="1"/>
  <c r="I4" i="7"/>
  <c r="I3" i="7" s="1"/>
  <c r="I34" i="7"/>
  <c r="I33" i="7" s="1"/>
  <c r="H38" i="7" l="1"/>
  <c r="H40" i="7"/>
  <c r="H41" i="7" s="1"/>
  <c r="I40" i="7"/>
  <c r="I41" i="7" s="1"/>
  <c r="I38" i="7"/>
  <c r="I43" i="7" l="1"/>
  <c r="I42" i="7"/>
  <c r="H43" i="7"/>
  <c r="L43" i="7" s="1"/>
  <c r="H42" i="7"/>
  <c r="L41" i="7"/>
  <c r="H15" i="7" l="1"/>
  <c r="I15" i="7" s="1"/>
  <c r="H19" i="7" l="1"/>
  <c r="I19" i="7" l="1"/>
  <c r="I16" i="7" s="1"/>
  <c r="H16" i="7"/>
  <c r="L19" i="7"/>
  <c r="H21" i="7" l="1"/>
  <c r="I21" i="7" l="1"/>
  <c r="H23" i="7" l="1"/>
  <c r="I23" i="7" s="1"/>
  <c r="H26" i="7" l="1"/>
  <c r="I26" i="7" l="1"/>
  <c r="I20" i="7" s="1"/>
  <c r="L26" i="7"/>
  <c r="H20" i="7"/>
  <c r="H39" i="7" l="1"/>
</calcChain>
</file>

<file path=xl/sharedStrings.xml><?xml version="1.0" encoding="utf-8"?>
<sst xmlns="http://schemas.openxmlformats.org/spreadsheetml/2006/main" count="333" uniqueCount="192">
  <si>
    <t>内訳</t>
    <rPh sb="0" eb="2">
      <t>ウチワケ</t>
    </rPh>
    <phoneticPr fontId="4"/>
  </si>
  <si>
    <t>工種</t>
    <phoneticPr fontId="4"/>
  </si>
  <si>
    <t>種別</t>
    <phoneticPr fontId="4"/>
  </si>
  <si>
    <t>細別</t>
    <phoneticPr fontId="4"/>
  </si>
  <si>
    <t>単位</t>
    <phoneticPr fontId="4"/>
  </si>
  <si>
    <t>数量</t>
    <rPh sb="0" eb="2">
      <t>スウリョウ</t>
    </rPh>
    <phoneticPr fontId="4"/>
  </si>
  <si>
    <t>単価</t>
    <phoneticPr fontId="4"/>
  </si>
  <si>
    <t>金額</t>
    <rPh sb="0" eb="2">
      <t>キンガク</t>
    </rPh>
    <phoneticPr fontId="4"/>
  </si>
  <si>
    <t>業務原価</t>
    <rPh sb="0" eb="2">
      <t>ギョウム</t>
    </rPh>
    <rPh sb="2" eb="4">
      <t>ゲンカ</t>
    </rPh>
    <phoneticPr fontId="4"/>
  </si>
  <si>
    <t>式</t>
    <rPh sb="0" eb="1">
      <t>シキ</t>
    </rPh>
    <phoneticPr fontId="4"/>
  </si>
  <si>
    <t>一般管理費</t>
    <rPh sb="0" eb="2">
      <t>イッパン</t>
    </rPh>
    <rPh sb="2" eb="5">
      <t>カンリヒ</t>
    </rPh>
    <phoneticPr fontId="4"/>
  </si>
  <si>
    <t>計</t>
    <rPh sb="0" eb="1">
      <t>ケイ</t>
    </rPh>
    <phoneticPr fontId="4"/>
  </si>
  <si>
    <t>改め</t>
    <rPh sb="0" eb="1">
      <t>アラタ</t>
    </rPh>
    <phoneticPr fontId="4"/>
  </si>
  <si>
    <t>消費税相当額</t>
    <rPh sb="0" eb="3">
      <t>ショウヒゼイ</t>
    </rPh>
    <rPh sb="3" eb="5">
      <t>ソウトウ</t>
    </rPh>
    <rPh sb="5" eb="6">
      <t>ガク</t>
    </rPh>
    <phoneticPr fontId="4"/>
  </si>
  <si>
    <t>合計</t>
    <rPh sb="0" eb="2">
      <t>ゴウケイ</t>
    </rPh>
    <phoneticPr fontId="4"/>
  </si>
  <si>
    <t>直接原価</t>
    <rPh sb="0" eb="2">
      <t>チョクセツ</t>
    </rPh>
    <rPh sb="2" eb="4">
      <t>ゲンカ</t>
    </rPh>
    <phoneticPr fontId="2"/>
  </si>
  <si>
    <t>間接原価</t>
    <rPh sb="0" eb="2">
      <t>カンセツ</t>
    </rPh>
    <rPh sb="2" eb="4">
      <t>ゲンカ</t>
    </rPh>
    <phoneticPr fontId="2"/>
  </si>
  <si>
    <t>備考</t>
    <rPh sb="0" eb="2">
      <t>ビコウ</t>
    </rPh>
    <phoneticPr fontId="2"/>
  </si>
  <si>
    <t>直接人件費</t>
    <rPh sb="0" eb="5">
      <t>チョクセツジンケンヒ</t>
    </rPh>
    <phoneticPr fontId="2"/>
  </si>
  <si>
    <t>直接経費</t>
    <rPh sb="0" eb="4">
      <t>チョクセツケイヒ</t>
    </rPh>
    <phoneticPr fontId="2"/>
  </si>
  <si>
    <t>その他原価</t>
    <rPh sb="2" eb="3">
      <t>タ</t>
    </rPh>
    <rPh sb="3" eb="5">
      <t>ゲンカ</t>
    </rPh>
    <phoneticPr fontId="2"/>
  </si>
  <si>
    <t>部</t>
    <rPh sb="0" eb="1">
      <t>ブ</t>
    </rPh>
    <phoneticPr fontId="2"/>
  </si>
  <si>
    <t>計画準備</t>
    <rPh sb="0" eb="4">
      <t>ケイカクジュンビ</t>
    </rPh>
    <phoneticPr fontId="4"/>
  </si>
  <si>
    <t>業務計画策定</t>
    <rPh sb="0" eb="4">
      <t>ギョウムケイカク</t>
    </rPh>
    <rPh sb="4" eb="6">
      <t>サクテイ</t>
    </rPh>
    <phoneticPr fontId="4"/>
  </si>
  <si>
    <t>資料収集・整理</t>
    <rPh sb="0" eb="4">
      <t>シリョウシュウシュウ</t>
    </rPh>
    <rPh sb="5" eb="7">
      <t>セイリ</t>
    </rPh>
    <phoneticPr fontId="4"/>
  </si>
  <si>
    <t>計画の目的と方針</t>
    <rPh sb="0" eb="2">
      <t>ケイカク</t>
    </rPh>
    <rPh sb="3" eb="5">
      <t>モクテキ</t>
    </rPh>
    <rPh sb="6" eb="8">
      <t>ホウシン</t>
    </rPh>
    <phoneticPr fontId="4"/>
  </si>
  <si>
    <t>公営住宅等のストックの管理状況</t>
    <rPh sb="0" eb="5">
      <t>コウエイジュウタクトウ</t>
    </rPh>
    <rPh sb="11" eb="13">
      <t>カンリ</t>
    </rPh>
    <rPh sb="13" eb="15">
      <t>ジョウキョウ</t>
    </rPh>
    <phoneticPr fontId="4"/>
  </si>
  <si>
    <t>居住者意識調査</t>
    <rPh sb="0" eb="3">
      <t>キョジュウシャ</t>
    </rPh>
    <rPh sb="3" eb="7">
      <t>イシキチョウサ</t>
    </rPh>
    <phoneticPr fontId="4"/>
  </si>
  <si>
    <t>公営住宅等ストックの課題</t>
    <rPh sb="0" eb="2">
      <t>コウエイ</t>
    </rPh>
    <rPh sb="2" eb="5">
      <t>ジュウタクナド</t>
    </rPh>
    <rPh sb="10" eb="12">
      <t>カダイ</t>
    </rPh>
    <phoneticPr fontId="4"/>
  </si>
  <si>
    <t>報告書作成</t>
    <rPh sb="0" eb="5">
      <t>ホウコクショサクセイ</t>
    </rPh>
    <phoneticPr fontId="4"/>
  </si>
  <si>
    <t>合計</t>
    <rPh sb="0" eb="2">
      <t>ゴウケイ</t>
    </rPh>
    <phoneticPr fontId="2"/>
  </si>
  <si>
    <t>アンケート印刷等</t>
    <rPh sb="5" eb="8">
      <t>インサツトウ</t>
    </rPh>
    <phoneticPr fontId="2"/>
  </si>
  <si>
    <t>久原</t>
    <rPh sb="0" eb="2">
      <t>クバラ</t>
    </rPh>
    <phoneticPr fontId="2"/>
  </si>
  <si>
    <t>勝田</t>
    <rPh sb="0" eb="2">
      <t>カツタ</t>
    </rPh>
    <phoneticPr fontId="2"/>
  </si>
  <si>
    <t>立花</t>
    <rPh sb="0" eb="2">
      <t>タチバナ</t>
    </rPh>
    <phoneticPr fontId="2"/>
  </si>
  <si>
    <t>楠久第２</t>
    <rPh sb="0" eb="2">
      <t>クスク</t>
    </rPh>
    <rPh sb="2" eb="3">
      <t>ダイ</t>
    </rPh>
    <phoneticPr fontId="2"/>
  </si>
  <si>
    <t>立岩</t>
    <rPh sb="0" eb="2">
      <t>タテイワ</t>
    </rPh>
    <phoneticPr fontId="2"/>
  </si>
  <si>
    <t>大久保</t>
    <rPh sb="0" eb="3">
      <t>オオクボ</t>
    </rPh>
    <phoneticPr fontId="2"/>
  </si>
  <si>
    <t>大坪</t>
    <rPh sb="0" eb="2">
      <t>オオツボ</t>
    </rPh>
    <phoneticPr fontId="2"/>
  </si>
  <si>
    <t>弁天</t>
    <rPh sb="0" eb="2">
      <t>ベンテン</t>
    </rPh>
    <phoneticPr fontId="2"/>
  </si>
  <si>
    <t>片竹</t>
    <rPh sb="0" eb="2">
      <t>カタタケ</t>
    </rPh>
    <phoneticPr fontId="2"/>
  </si>
  <si>
    <t>山代町</t>
    <rPh sb="0" eb="2">
      <t>ヤマシロ</t>
    </rPh>
    <rPh sb="2" eb="3">
      <t>マチ</t>
    </rPh>
    <phoneticPr fontId="2"/>
  </si>
  <si>
    <t>東山代町</t>
    <rPh sb="0" eb="2">
      <t>ヒガシヤマ</t>
    </rPh>
    <rPh sb="2" eb="3">
      <t>ダイ</t>
    </rPh>
    <rPh sb="3" eb="4">
      <t>マチ</t>
    </rPh>
    <phoneticPr fontId="2"/>
  </si>
  <si>
    <t>立花町</t>
    <rPh sb="0" eb="3">
      <t>タチバナマチ</t>
    </rPh>
    <phoneticPr fontId="2"/>
  </si>
  <si>
    <t>山代町</t>
    <rPh sb="0" eb="3">
      <t>ヤマシロマチ</t>
    </rPh>
    <phoneticPr fontId="2"/>
  </si>
  <si>
    <t>大坪町</t>
    <rPh sb="0" eb="2">
      <t>オオツボ</t>
    </rPh>
    <rPh sb="2" eb="3">
      <t>チョウ</t>
    </rPh>
    <phoneticPr fontId="2"/>
  </si>
  <si>
    <t>脇田町</t>
    <rPh sb="0" eb="2">
      <t>ワキタ</t>
    </rPh>
    <rPh sb="2" eb="3">
      <t>マチ</t>
    </rPh>
    <phoneticPr fontId="2"/>
  </si>
  <si>
    <t>大川町</t>
    <rPh sb="0" eb="2">
      <t>オオカワ</t>
    </rPh>
    <rPh sb="2" eb="3">
      <t>マチ</t>
    </rPh>
    <phoneticPr fontId="2"/>
  </si>
  <si>
    <t>木/平</t>
    <rPh sb="0" eb="1">
      <t>キ</t>
    </rPh>
    <rPh sb="2" eb="3">
      <t>ヒラ</t>
    </rPh>
    <phoneticPr fontId="2"/>
  </si>
  <si>
    <t>平</t>
    <rPh sb="0" eb="1">
      <t>ヒラ</t>
    </rPh>
    <phoneticPr fontId="2"/>
  </si>
  <si>
    <t>二/中</t>
    <rPh sb="0" eb="1">
      <t>2</t>
    </rPh>
    <rPh sb="2" eb="3">
      <t>ナカ</t>
    </rPh>
    <phoneticPr fontId="2"/>
  </si>
  <si>
    <t>中</t>
    <rPh sb="0" eb="1">
      <t>ナカ</t>
    </rPh>
    <phoneticPr fontId="2"/>
  </si>
  <si>
    <t>対象戸数</t>
    <rPh sb="0" eb="2">
      <t>タイショウ</t>
    </rPh>
    <rPh sb="2" eb="4">
      <t>コスウ</t>
    </rPh>
    <phoneticPr fontId="2"/>
  </si>
  <si>
    <t>総戸数</t>
    <rPh sb="0" eb="3">
      <t>ソウコスウ</t>
    </rPh>
    <phoneticPr fontId="2"/>
  </si>
  <si>
    <t>空家戸数</t>
    <rPh sb="0" eb="1">
      <t>ア</t>
    </rPh>
    <rPh sb="1" eb="2">
      <t>ヤ</t>
    </rPh>
    <rPh sb="2" eb="4">
      <t>コスウ</t>
    </rPh>
    <phoneticPr fontId="2"/>
  </si>
  <si>
    <t>団地名</t>
    <rPh sb="0" eb="3">
      <t>ダンチメイ</t>
    </rPh>
    <phoneticPr fontId="2"/>
  </si>
  <si>
    <t>所在</t>
    <rPh sb="0" eb="2">
      <t>ショザイ</t>
    </rPh>
    <phoneticPr fontId="2"/>
  </si>
  <si>
    <t>始</t>
    <rPh sb="0" eb="1">
      <t>ハジ</t>
    </rPh>
    <phoneticPr fontId="2"/>
  </si>
  <si>
    <t>至</t>
    <rPh sb="0" eb="1">
      <t>イタル</t>
    </rPh>
    <phoneticPr fontId="2"/>
  </si>
  <si>
    <t>敷地面積</t>
    <rPh sb="0" eb="2">
      <t>シキチ</t>
    </rPh>
    <rPh sb="2" eb="4">
      <t>メンセキ</t>
    </rPh>
    <phoneticPr fontId="2"/>
  </si>
  <si>
    <t>構造</t>
    <rPh sb="0" eb="2">
      <t>コウゾウ</t>
    </rPh>
    <phoneticPr fontId="2"/>
  </si>
  <si>
    <t>住戸タイプ</t>
    <rPh sb="0" eb="2">
      <t>ジュウコ</t>
    </rPh>
    <phoneticPr fontId="2"/>
  </si>
  <si>
    <t>2K/3K</t>
    <phoneticPr fontId="2"/>
  </si>
  <si>
    <t>2K</t>
    <phoneticPr fontId="2"/>
  </si>
  <si>
    <t>4K/3K/3DK</t>
    <phoneticPr fontId="2"/>
  </si>
  <si>
    <t>2DK</t>
    <phoneticPr fontId="2"/>
  </si>
  <si>
    <t>3K</t>
    <phoneticPr fontId="2"/>
  </si>
  <si>
    <t>3LK</t>
    <phoneticPr fontId="2"/>
  </si>
  <si>
    <t>2LDK</t>
    <phoneticPr fontId="2"/>
  </si>
  <si>
    <t>4K/4DK</t>
    <phoneticPr fontId="2"/>
  </si>
  <si>
    <t>用途指定</t>
    <rPh sb="0" eb="2">
      <t>ヨウト</t>
    </rPh>
    <rPh sb="2" eb="4">
      <t>シテイ</t>
    </rPh>
    <phoneticPr fontId="2"/>
  </si>
  <si>
    <t>なし</t>
    <phoneticPr fontId="2"/>
  </si>
  <si>
    <t>第一種中高層住居専用地域</t>
    <rPh sb="0" eb="3">
      <t>ダイイッシュ</t>
    </rPh>
    <rPh sb="3" eb="6">
      <t>チュウコウソウ</t>
    </rPh>
    <rPh sb="6" eb="12">
      <t>ジュウキョセンヨウチイキ</t>
    </rPh>
    <phoneticPr fontId="2"/>
  </si>
  <si>
    <t>第一種住居地域</t>
    <rPh sb="0" eb="3">
      <t>ダイイッシュ</t>
    </rPh>
    <rPh sb="3" eb="7">
      <t>ジュウキョチイキ</t>
    </rPh>
    <phoneticPr fontId="2"/>
  </si>
  <si>
    <t>H17.DID地区</t>
    <rPh sb="7" eb="9">
      <t>チク</t>
    </rPh>
    <phoneticPr fontId="2"/>
  </si>
  <si>
    <t>想定棟数</t>
    <rPh sb="0" eb="2">
      <t>ソウテイ</t>
    </rPh>
    <rPh sb="2" eb="4">
      <t>トウスウ</t>
    </rPh>
    <phoneticPr fontId="2"/>
  </si>
  <si>
    <t>伊万里市市営住宅一覧</t>
    <rPh sb="0" eb="4">
      <t>イマリシ</t>
    </rPh>
    <rPh sb="4" eb="8">
      <t>シエイジュウタク</t>
    </rPh>
    <rPh sb="8" eb="10">
      <t>イチラン</t>
    </rPh>
    <phoneticPr fontId="2"/>
  </si>
  <si>
    <t>←</t>
    <phoneticPr fontId="2"/>
  </si>
  <si>
    <t>航空写真で概略の棟数を確認</t>
    <rPh sb="0" eb="4">
      <t>コウクウシャシン</t>
    </rPh>
    <rPh sb="5" eb="7">
      <t>ガイリャク</t>
    </rPh>
    <rPh sb="8" eb="10">
      <t>トウスウ</t>
    </rPh>
    <rPh sb="11" eb="13">
      <t>カクニン</t>
    </rPh>
    <phoneticPr fontId="2"/>
  </si>
  <si>
    <t>地図からは確定不明</t>
    <rPh sb="0" eb="2">
      <t>チズ</t>
    </rPh>
    <rPh sb="5" eb="7">
      <t>カクテイ</t>
    </rPh>
    <rPh sb="7" eb="9">
      <t>フメイ</t>
    </rPh>
    <phoneticPr fontId="2"/>
  </si>
  <si>
    <t>←空き家</t>
    <rPh sb="1" eb="2">
      <t>ア</t>
    </rPh>
    <rPh sb="3" eb="4">
      <t>ヤ</t>
    </rPh>
    <phoneticPr fontId="2"/>
  </si>
  <si>
    <t>公営住宅等の状況</t>
    <rPh sb="0" eb="5">
      <t>コウエイジュウタクトウ</t>
    </rPh>
    <rPh sb="6" eb="8">
      <t>ジョウキョウ</t>
    </rPh>
    <phoneticPr fontId="4"/>
  </si>
  <si>
    <t>公営住宅等ストック事業計画</t>
    <rPh sb="0" eb="5">
      <t>コウエイジュウタクトウ</t>
    </rPh>
    <rPh sb="9" eb="11">
      <t>ジギョウ</t>
    </rPh>
    <rPh sb="11" eb="13">
      <t>ケイカク</t>
    </rPh>
    <phoneticPr fontId="4"/>
  </si>
  <si>
    <t>将来のストック数の推計</t>
    <rPh sb="0" eb="2">
      <t>ショウライ</t>
    </rPh>
    <rPh sb="7" eb="8">
      <t>スウ</t>
    </rPh>
    <rPh sb="9" eb="11">
      <t>スイケイ</t>
    </rPh>
    <phoneticPr fontId="4"/>
  </si>
  <si>
    <t>事業手法の選定</t>
    <rPh sb="0" eb="4">
      <t>ジギョウシュホウ</t>
    </rPh>
    <rPh sb="5" eb="7">
      <t>センテイ</t>
    </rPh>
    <phoneticPr fontId="4"/>
  </si>
  <si>
    <t>ストック事業計画</t>
    <rPh sb="4" eb="8">
      <t>ジギョウケイカク</t>
    </rPh>
    <phoneticPr fontId="4"/>
  </si>
  <si>
    <t>点検の実施方針</t>
    <rPh sb="0" eb="2">
      <t>テンケン</t>
    </rPh>
    <rPh sb="3" eb="5">
      <t>ジッシ</t>
    </rPh>
    <rPh sb="5" eb="7">
      <t>ホウシン</t>
    </rPh>
    <phoneticPr fontId="4"/>
  </si>
  <si>
    <t>計画修繕の実施方針</t>
    <rPh sb="0" eb="4">
      <t>ケイカクシュウゼン</t>
    </rPh>
    <rPh sb="5" eb="7">
      <t>ジッシ</t>
    </rPh>
    <rPh sb="7" eb="9">
      <t>ホウシン</t>
    </rPh>
    <phoneticPr fontId="4"/>
  </si>
  <si>
    <t>改善事業の実施方針</t>
    <rPh sb="0" eb="2">
      <t>カイゼン</t>
    </rPh>
    <rPh sb="2" eb="4">
      <t>ジギョウ</t>
    </rPh>
    <rPh sb="5" eb="9">
      <t>ジッシホウシン</t>
    </rPh>
    <phoneticPr fontId="4"/>
  </si>
  <si>
    <t>長寿命化のための事業計画</t>
    <rPh sb="0" eb="4">
      <t>チョウジュミョウカ</t>
    </rPh>
    <rPh sb="8" eb="12">
      <t>ジギョウケイカク</t>
    </rPh>
    <phoneticPr fontId="4"/>
  </si>
  <si>
    <t>ＬＣＣ及び縮減効果の算出</t>
    <rPh sb="3" eb="4">
      <t>オヨ</t>
    </rPh>
    <rPh sb="5" eb="9">
      <t>シュクゲンコウカ</t>
    </rPh>
    <rPh sb="10" eb="12">
      <t>サンシュツ</t>
    </rPh>
    <phoneticPr fontId="4"/>
  </si>
  <si>
    <t>式</t>
  </si>
  <si>
    <t>〃</t>
  </si>
  <si>
    <t>回</t>
  </si>
  <si>
    <t>改定指針</t>
    <rPh sb="0" eb="2">
      <t>カイテイ</t>
    </rPh>
    <rPh sb="2" eb="4">
      <t>シシン</t>
    </rPh>
    <phoneticPr fontId="2"/>
  </si>
  <si>
    <t>旧指針</t>
    <rPh sb="0" eb="1">
      <t>キュウ</t>
    </rPh>
    <rPh sb="1" eb="3">
      <t>シシン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</si>
  <si>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</si>
  <si>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</si>
  <si>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</si>
  <si>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種別</t>
    <rPh sb="0" eb="2">
      <t>シュベツ</t>
    </rPh>
    <phoneticPr fontId="2"/>
  </si>
  <si>
    <t>工種</t>
    <rPh sb="0" eb="2">
      <t>コウシュ</t>
    </rPh>
    <phoneticPr fontId="2"/>
  </si>
  <si>
    <t>公営住宅等長寿命化計画策定　新旧比較表</t>
    <rPh sb="0" eb="4">
      <t>コウエイジュウタク</t>
    </rPh>
    <rPh sb="4" eb="5">
      <t>トウ</t>
    </rPh>
    <rPh sb="5" eb="9">
      <t>チョウジュミョウカ</t>
    </rPh>
    <rPh sb="9" eb="11">
      <t>ケイカク</t>
    </rPh>
    <rPh sb="11" eb="13">
      <t>サクテイ</t>
    </rPh>
    <rPh sb="14" eb="16">
      <t>シンキュウ</t>
    </rPh>
    <rPh sb="16" eb="18">
      <t>ヒカク</t>
    </rPh>
    <rPh sb="18" eb="19">
      <t>ヒョウ</t>
    </rPh>
    <phoneticPr fontId="2"/>
  </si>
  <si>
    <t>公営住宅等のストックの課題</t>
    <rPh sb="0" eb="4">
      <t>コウエイジュウタク</t>
    </rPh>
    <rPh sb="4" eb="5">
      <t>トウ</t>
    </rPh>
    <rPh sb="11" eb="13">
      <t>カダイ</t>
    </rPh>
    <phoneticPr fontId="2"/>
  </si>
  <si>
    <t>公営住宅等ストック活用計画</t>
    <rPh sb="0" eb="4">
      <t>コウエイジュウタク</t>
    </rPh>
    <rPh sb="4" eb="5">
      <t>トウ</t>
    </rPh>
    <rPh sb="9" eb="13">
      <t>カツヨウケイカク</t>
    </rPh>
    <phoneticPr fontId="2"/>
  </si>
  <si>
    <t>将来ストックの設定</t>
    <rPh sb="0" eb="2">
      <t>ショウライ</t>
    </rPh>
    <rPh sb="7" eb="9">
      <t>セッテイ</t>
    </rPh>
    <phoneticPr fontId="2"/>
  </si>
  <si>
    <t>ストック活用手法の設定</t>
    <rPh sb="4" eb="8">
      <t>カツヨウシュホウ</t>
    </rPh>
    <rPh sb="9" eb="11">
      <t>セッテイ</t>
    </rPh>
    <phoneticPr fontId="2"/>
  </si>
  <si>
    <t>ストック活用計画</t>
    <rPh sb="4" eb="6">
      <t>カツヨウ</t>
    </rPh>
    <rPh sb="6" eb="8">
      <t>ケイカク</t>
    </rPh>
    <phoneticPr fontId="2"/>
  </si>
  <si>
    <t>公営住宅等維持管理計画</t>
    <rPh sb="0" eb="4">
      <t>コウエイジュウタク</t>
    </rPh>
    <rPh sb="4" eb="5">
      <t>トウ</t>
    </rPh>
    <rPh sb="5" eb="9">
      <t>イジカンリ</t>
    </rPh>
    <rPh sb="9" eb="11">
      <t>ケイカク</t>
    </rPh>
    <phoneticPr fontId="2"/>
  </si>
  <si>
    <t>維持管理の基本方針</t>
    <rPh sb="0" eb="4">
      <t>イジカンリ</t>
    </rPh>
    <rPh sb="5" eb="9">
      <t>キホンホウシン</t>
    </rPh>
    <phoneticPr fontId="2"/>
  </si>
  <si>
    <t>修繕・改善事業の実施方針</t>
    <rPh sb="0" eb="2">
      <t>シュウゼン</t>
    </rPh>
    <rPh sb="3" eb="7">
      <t>カイゼンジギョウ</t>
    </rPh>
    <rPh sb="8" eb="10">
      <t>ジッシ</t>
    </rPh>
    <rPh sb="10" eb="12">
      <t>ホウシン</t>
    </rPh>
    <phoneticPr fontId="2"/>
  </si>
  <si>
    <t>修繕・改善計画</t>
    <rPh sb="0" eb="2">
      <t>シュウゼン</t>
    </rPh>
    <rPh sb="3" eb="5">
      <t>カイゼン</t>
    </rPh>
    <rPh sb="5" eb="7">
      <t>ケイカク</t>
    </rPh>
    <phoneticPr fontId="2"/>
  </si>
  <si>
    <t>維持管理によるＬＣＣ検討</t>
    <rPh sb="0" eb="4">
      <t>イジカンリ</t>
    </rPh>
    <rPh sb="10" eb="12">
      <t>ケントウ</t>
    </rPh>
    <phoneticPr fontId="2"/>
  </si>
  <si>
    <t>新規追加</t>
    <rPh sb="0" eb="2">
      <t>シンキ</t>
    </rPh>
    <rPh sb="2" eb="4">
      <t>ツイカ</t>
    </rPh>
    <phoneticPr fontId="2"/>
  </si>
  <si>
    <t>封筒代</t>
    <rPh sb="0" eb="3">
      <t>フウトウダイ</t>
    </rPh>
    <phoneticPr fontId="2"/>
  </si>
  <si>
    <t>旧項目名等</t>
    <rPh sb="0" eb="4">
      <t>キュウコウモクメイ</t>
    </rPh>
    <rPh sb="4" eb="5">
      <t>トウ</t>
    </rPh>
    <phoneticPr fontId="2"/>
  </si>
  <si>
    <t>式</t>
    <rPh sb="0" eb="1">
      <t>シキ</t>
    </rPh>
    <phoneticPr fontId="2"/>
  </si>
  <si>
    <t>オプション抜</t>
    <rPh sb="5" eb="6">
      <t>ヌキ</t>
    </rPh>
    <phoneticPr fontId="2"/>
  </si>
  <si>
    <t>※封筒代追加（55円/部）</t>
    <rPh sb="1" eb="4">
      <t>フウトウダイ</t>
    </rPh>
    <rPh sb="4" eb="6">
      <t>ツイカ</t>
    </rPh>
    <rPh sb="9" eb="10">
      <t>エン</t>
    </rPh>
    <rPh sb="11" eb="12">
      <t>ブ</t>
    </rPh>
    <phoneticPr fontId="2"/>
  </si>
  <si>
    <t>公営住宅等長寿命化計画</t>
    <rPh sb="0" eb="5">
      <t>コウエイジュウタクトウ</t>
    </rPh>
    <rPh sb="5" eb="9">
      <t>チョウジュミョウカ</t>
    </rPh>
    <rPh sb="9" eb="11">
      <t>ケイカク</t>
    </rPh>
    <phoneticPr fontId="4"/>
  </si>
  <si>
    <t>長寿命化に関する基本方針</t>
    <rPh sb="0" eb="4">
      <t>チョウジュミョウカ</t>
    </rPh>
    <rPh sb="5" eb="6">
      <t>カン</t>
    </rPh>
    <rPh sb="8" eb="12">
      <t>キホンホウシン</t>
    </rPh>
    <phoneticPr fontId="4"/>
  </si>
  <si>
    <t>OP</t>
    <phoneticPr fontId="2"/>
  </si>
  <si>
    <t>印刷製本費</t>
    <phoneticPr fontId="4"/>
  </si>
  <si>
    <t>打合せ協議</t>
    <rPh sb="0" eb="2">
      <t>ウチアワ</t>
    </rPh>
    <rPh sb="3" eb="5">
      <t>キョウギ</t>
    </rPh>
    <phoneticPr fontId="4"/>
  </si>
  <si>
    <t>現地調査及び建物目視調査</t>
    <rPh sb="0" eb="2">
      <t>ゲンチ</t>
    </rPh>
    <rPh sb="2" eb="4">
      <t>チョウサ</t>
    </rPh>
    <rPh sb="4" eb="5">
      <t>オヨ</t>
    </rPh>
    <rPh sb="6" eb="8">
      <t>タテモノ</t>
    </rPh>
    <rPh sb="8" eb="12">
      <t>モクシチョウサ</t>
    </rPh>
    <phoneticPr fontId="4"/>
  </si>
  <si>
    <t>業務報告書</t>
    <rPh sb="0" eb="5">
      <t>ギョウムホウコクショ</t>
    </rPh>
    <phoneticPr fontId="2"/>
  </si>
  <si>
    <t>公営住宅等長寿命化計画書</t>
    <rPh sb="0" eb="5">
      <t>コウエイジュウタクトウ</t>
    </rPh>
    <rPh sb="5" eb="11">
      <t>チョウジュミョウカケイカク</t>
    </rPh>
    <rPh sb="11" eb="12">
      <t>ショ</t>
    </rPh>
    <phoneticPr fontId="2"/>
  </si>
  <si>
    <t>建替事業の実施方針</t>
  </si>
  <si>
    <t>大町町公営住宅等長寿命化計画策定業務</t>
    <rPh sb="0" eb="2">
      <t>オオマチ</t>
    </rPh>
    <rPh sb="3" eb="8">
      <t>コウエイジュウタクトウ</t>
    </rPh>
    <rPh sb="8" eb="12">
      <t>チョウジュミョウカ</t>
    </rPh>
    <rPh sb="12" eb="14">
      <t>ケイカク</t>
    </rPh>
    <rPh sb="14" eb="16">
      <t>サクテイ</t>
    </rPh>
    <rPh sb="16" eb="18">
      <t>ギョウム</t>
    </rPh>
    <phoneticPr fontId="2"/>
  </si>
  <si>
    <t>検討委員会支援</t>
    <rPh sb="0" eb="2">
      <t>ケントウ</t>
    </rPh>
    <rPh sb="2" eb="5">
      <t>イインカイ</t>
    </rPh>
    <rPh sb="5" eb="7">
      <t>シエン</t>
    </rPh>
    <phoneticPr fontId="2"/>
  </si>
  <si>
    <t>公営住宅等管理カルテの更新</t>
    <rPh sb="0" eb="5">
      <t>コウエイジュウタクトウ</t>
    </rPh>
    <rPh sb="5" eb="7">
      <t>カンリ</t>
    </rPh>
    <rPh sb="11" eb="13">
      <t>コウシン</t>
    </rPh>
    <phoneticPr fontId="4"/>
  </si>
  <si>
    <t>アンケート・委員会費</t>
    <rPh sb="6" eb="8">
      <t>イイン</t>
    </rPh>
    <rPh sb="8" eb="9">
      <t>カイ</t>
    </rPh>
    <rPh sb="9" eb="10">
      <t>ヒ</t>
    </rPh>
    <phoneticPr fontId="2"/>
  </si>
  <si>
    <t>検討委員会用資料作成</t>
    <rPh sb="0" eb="2">
      <t>ケントウ</t>
    </rPh>
    <rPh sb="2" eb="5">
      <t>イインカイ</t>
    </rPh>
    <rPh sb="5" eb="6">
      <t>ヨウ</t>
    </rPh>
    <rPh sb="6" eb="8">
      <t>シリョウ</t>
    </rPh>
    <rPh sb="8" eb="10">
      <t>サクセイ</t>
    </rPh>
    <phoneticPr fontId="4"/>
  </si>
  <si>
    <t>回</t>
    <rPh sb="0" eb="1">
      <t>カイ</t>
    </rPh>
    <phoneticPr fontId="4"/>
  </si>
  <si>
    <t>直接人件費明細表</t>
    <phoneticPr fontId="2"/>
  </si>
  <si>
    <t>作　　業　　項　　目</t>
    <phoneticPr fontId="2"/>
  </si>
  <si>
    <t>主任技術者</t>
    <phoneticPr fontId="28"/>
  </si>
  <si>
    <t>技師長</t>
  </si>
  <si>
    <t>主任技師</t>
  </si>
  <si>
    <t>技師（Ａ）</t>
  </si>
  <si>
    <t>技師（Ｂ）</t>
  </si>
  <si>
    <t>技師（Ｃ）</t>
  </si>
  <si>
    <t>技術員</t>
  </si>
  <si>
    <t>金額</t>
    <phoneticPr fontId="2"/>
  </si>
  <si>
    <t>摘要</t>
  </si>
  <si>
    <t>（円）</t>
    <phoneticPr fontId="28"/>
  </si>
  <si>
    <t>合       計</t>
    <phoneticPr fontId="28"/>
  </si>
  <si>
    <t>直接経費明細表</t>
    <rPh sb="0" eb="4">
      <t>チョクセツケイヒ</t>
    </rPh>
    <phoneticPr fontId="2"/>
  </si>
  <si>
    <t>1.0式当たり</t>
    <rPh sb="3" eb="4">
      <t>シキ</t>
    </rPh>
    <rPh sb="4" eb="5">
      <t>ア</t>
    </rPh>
    <phoneticPr fontId="2"/>
  </si>
  <si>
    <t>名称</t>
    <rPh sb="0" eb="2">
      <t>メイショウ</t>
    </rPh>
    <phoneticPr fontId="28"/>
  </si>
  <si>
    <t>規格</t>
    <rPh sb="0" eb="2">
      <t>キカク</t>
    </rPh>
    <phoneticPr fontId="2"/>
  </si>
  <si>
    <t>金額</t>
  </si>
  <si>
    <t>Ａ４判</t>
    <rPh sb="2" eb="3">
      <t>バン</t>
    </rPh>
    <phoneticPr fontId="4"/>
  </si>
  <si>
    <t>アンケート発送・回収費等</t>
  </si>
  <si>
    <t>アンケート・委員会費</t>
  </si>
  <si>
    <t>印刷製本費</t>
  </si>
  <si>
    <t>【印刷費】</t>
    <rPh sb="1" eb="3">
      <t>インサツ</t>
    </rPh>
    <rPh sb="3" eb="4">
      <t>ヒ</t>
    </rPh>
    <phoneticPr fontId="2"/>
  </si>
  <si>
    <t>バインダー製本</t>
    <rPh sb="5" eb="7">
      <t>セイホン</t>
    </rPh>
    <phoneticPr fontId="2"/>
  </si>
  <si>
    <t>カラー両面
レザック製本</t>
    <rPh sb="3" eb="5">
      <t>リョウメン</t>
    </rPh>
    <rPh sb="10" eb="12">
      <t>セイホン</t>
    </rPh>
    <phoneticPr fontId="2"/>
  </si>
  <si>
    <t>入居者 261.0 部</t>
  </si>
  <si>
    <t>発送 261.0 部 + 回収 157.0 部</t>
  </si>
  <si>
    <t>公共施設等管理カルテ</t>
    <phoneticPr fontId="2"/>
  </si>
  <si>
    <t>令和８年度人件費単価</t>
    <rPh sb="0" eb="2">
      <t>レイワ</t>
    </rPh>
    <rPh sb="3" eb="5">
      <t>ネンド</t>
    </rPh>
    <rPh sb="5" eb="8">
      <t>ジンケンヒ</t>
    </rPh>
    <rPh sb="8" eb="10">
      <t>タンカ</t>
    </rPh>
    <phoneticPr fontId="2"/>
  </si>
  <si>
    <t>令和</t>
    <rPh sb="0" eb="2">
      <t>レイワ</t>
    </rPh>
    <phoneticPr fontId="4"/>
  </si>
  <si>
    <t>年度</t>
    <rPh sb="0" eb="2">
      <t>ネンド</t>
    </rPh>
    <phoneticPr fontId="4"/>
  </si>
  <si>
    <t>業　務   設   計   書</t>
    <rPh sb="0" eb="1">
      <t>ギョウ</t>
    </rPh>
    <rPh sb="2" eb="3">
      <t>ツトム</t>
    </rPh>
    <phoneticPr fontId="4"/>
  </si>
  <si>
    <t>大町町</t>
  </si>
  <si>
    <t>町長</t>
    <rPh sb="0" eb="2">
      <t>チョウチョウ</t>
    </rPh>
    <phoneticPr fontId="4"/>
  </si>
  <si>
    <t>副町長</t>
    <rPh sb="0" eb="3">
      <t>フクチョウチョウ</t>
    </rPh>
    <phoneticPr fontId="4"/>
  </si>
  <si>
    <t>課長</t>
    <rPh sb="0" eb="2">
      <t>カチョウ</t>
    </rPh>
    <phoneticPr fontId="4"/>
  </si>
  <si>
    <t>副課長</t>
    <rPh sb="0" eb="3">
      <t>フクカチョウ</t>
    </rPh>
    <phoneticPr fontId="4"/>
  </si>
  <si>
    <t>係長</t>
    <rPh sb="0" eb="2">
      <t>カカリチョウ</t>
    </rPh>
    <phoneticPr fontId="4"/>
  </si>
  <si>
    <t>係員</t>
    <rPh sb="0" eb="2">
      <t>カカリイン</t>
    </rPh>
    <phoneticPr fontId="4"/>
  </si>
  <si>
    <t>設計者</t>
    <rPh sb="0" eb="3">
      <t>セッケイシャ</t>
    </rPh>
    <phoneticPr fontId="4"/>
  </si>
  <si>
    <t>日間</t>
  </si>
  <si>
    <t>摘       要</t>
    <rPh sb="0" eb="1">
      <t>テキ</t>
    </rPh>
    <rPh sb="8" eb="9">
      <t>ヨウ</t>
    </rPh>
    <phoneticPr fontId="4"/>
  </si>
  <si>
    <t>履　　行    期    間</t>
    <rPh sb="0" eb="1">
      <t>クツ</t>
    </rPh>
    <rPh sb="3" eb="4">
      <t>ギョウ</t>
    </rPh>
    <phoneticPr fontId="4"/>
  </si>
  <si>
    <t>　</t>
    <phoneticPr fontId="4"/>
  </si>
  <si>
    <t>日間</t>
    <rPh sb="0" eb="1">
      <t>ニチ</t>
    </rPh>
    <rPh sb="1" eb="2">
      <t>カン</t>
    </rPh>
    <phoneticPr fontId="4"/>
  </si>
  <si>
    <t>完成期日</t>
  </si>
  <si>
    <t>年</t>
  </si>
  <si>
    <t>月</t>
  </si>
  <si>
    <t>日</t>
  </si>
  <si>
    <t>○当該業務の予定価格や最低制限価格は、この金抜設計書により算出しています。
○この金抜設計書の内容（図面や仕様書等の不整合を含む）に異議がある場合は、定められた期間内に質問を提出してください。</t>
    <rPh sb="3" eb="5">
      <t>ギョウム</t>
    </rPh>
    <phoneticPr fontId="4"/>
  </si>
  <si>
    <t>工    事    番    号</t>
  </si>
  <si>
    <t>河    川    名</t>
  </si>
  <si>
    <t>路    線    名    等</t>
  </si>
  <si>
    <t>委    託    位    置</t>
  </si>
  <si>
    <t>委       託       名</t>
  </si>
  <si>
    <t>委    託    概    要</t>
  </si>
  <si>
    <t xml:space="preserve">計画準備　１式
計画策定　１式
報告書策定　　１式
</t>
    <rPh sb="0" eb="2">
      <t>ケイカク</t>
    </rPh>
    <rPh sb="2" eb="4">
      <t>ジュンビ</t>
    </rPh>
    <rPh sb="6" eb="7">
      <t>シキ</t>
    </rPh>
    <rPh sb="8" eb="10">
      <t>ケイカク</t>
    </rPh>
    <rPh sb="10" eb="12">
      <t>サクテイ</t>
    </rPh>
    <rPh sb="14" eb="15">
      <t>シキ</t>
    </rPh>
    <rPh sb="16" eb="19">
      <t>ホウコクショ</t>
    </rPh>
    <rPh sb="19" eb="21">
      <t>サクテイ</t>
    </rPh>
    <rPh sb="24" eb="25">
      <t>シキ</t>
    </rPh>
    <phoneticPr fontId="4"/>
  </si>
  <si>
    <t>令和８年度　社会資本整備総合交付金事業　大町町公営住宅等長寿命化計画策定業務</t>
    <rPh sb="0" eb="2">
      <t>レイワ</t>
    </rPh>
    <rPh sb="3" eb="5">
      <t>ネンド</t>
    </rPh>
    <rPh sb="6" eb="8">
      <t>シャカイ</t>
    </rPh>
    <rPh sb="8" eb="10">
      <t>シホン</t>
    </rPh>
    <rPh sb="10" eb="12">
      <t>セイビ</t>
    </rPh>
    <rPh sb="12" eb="14">
      <t>ソウゴウ</t>
    </rPh>
    <rPh sb="14" eb="19">
      <t>コウフキンジギョウ</t>
    </rPh>
    <rPh sb="20" eb="23">
      <t>オオマチチョウ</t>
    </rPh>
    <rPh sb="23" eb="28">
      <t>コウエイジュウタクトウ</t>
    </rPh>
    <rPh sb="28" eb="32">
      <t>チョウジュミョウカ</t>
    </rPh>
    <rPh sb="32" eb="34">
      <t>ケイカク</t>
    </rPh>
    <rPh sb="34" eb="36">
      <t>サクテイ</t>
    </rPh>
    <rPh sb="36" eb="38">
      <t>ギョウム</t>
    </rPh>
    <phoneticPr fontId="4"/>
  </si>
  <si>
    <t>杵島郡大町町地内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</si>
</sst>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¥&quot;#,##0;[Red]&quot;¥&quot;\-#,##0"/>
    <numFmt numFmtId="41" formatCode="_ * #,##0_ ;_ * \-#,##0_ ;_ * &quot;-&quot;_ ;_ @_ "/>
    <numFmt numFmtId="176" formatCode="#,##0;\-#,##0;&quot;-&quot;"/>
    <numFmt numFmtId="177" formatCode="#,##0.0;[Red]\-#,##0.0"/>
    <numFmt numFmtId="178" formatCode="0.0"/>
    <numFmt numFmtId="179" formatCode="hh:mm\ \T\K"/>
    <numFmt numFmtId="180" formatCode="_ * #,##0.00_ ;_ * \-#,##0.00_ ;_ * &quot;-&quot;_ ;_ @_ "/>
    <numFmt numFmtId="181" formatCode="&quot;第 &quot;#,##0_&quot;&quot;号単価表&quot;\ "/>
    <numFmt numFmtId="182" formatCode="0.0%"/>
    <numFmt numFmtId="183" formatCode="&quot;直接人件費の&quot;0.00%&quot;計&quot;&quot;上&quot;"/>
    <numFmt numFmtId="184" formatCode="&quot;業務原価の&quot;0.00%&quot;計&quot;&quot;上&quot;"/>
    <numFmt numFmtId="185" formatCode="#,##0;&quot;△ &quot;#,##0"/>
    <numFmt numFmtId="186" formatCode="0.0_ "/>
    <numFmt numFmtId="187" formatCode="#,##0_ "/>
    <numFmt numFmtId="188" formatCode="&quot;改めの&quot;0.0%&quot;計上&quot;"/>
    <numFmt numFmtId="189" formatCode="0.0_);[Red]\(0.0\)"/>
    <numFmt numFmtId="190" formatCode="&quot;+ &quot;\ #,###"/>
    <numFmt numFmtId="191" formatCode="_ * #,##0.0_ ;_ * \-#,##0.0_ ;_ * &quot;-&quot;?_ ;_ @_ "/>
    <numFmt numFmtId="192" formatCode="&quot;直接人件費（積上）の&quot;0.00%&quot;計&quot;&quot;上&quot;"/>
    <numFmt numFmtId="193" formatCode="&quot;第&quot;\ #,###&quot;号&quot;\ "/>
    <numFmt numFmtId="194" formatCode="&quot;¥&quot;#,##0_);[Red]\(&quot;¥&quot;#,##0\)"/>
    <numFmt numFmtId="195" formatCode="0.00_);[Red]\(0.00\)"/>
    <numFmt numFmtId="196" formatCode="#,##0_)"/>
    <numFmt numFmtId="197" formatCode="#,##0_);[Red]\(#,##0\)"/>
    <numFmt numFmtId="198" formatCode="&quot;第 &quot;#,##0_&quot;&quot;号直人費明細表&quot;\ "/>
    <numFmt numFmtId="199" formatCode="[DBNum3][$-411]0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1"/>
      <charset val="128"/>
    </font>
    <font>
      <sz val="10"/>
      <color indexed="12"/>
      <name val="FA 明朝"/>
      <family val="1"/>
      <charset val="128"/>
    </font>
    <font>
      <sz val="12"/>
      <name val="明朝"/>
      <family val="1"/>
      <charset val="128"/>
    </font>
    <font>
      <sz val="11"/>
      <color indexed="32"/>
      <name val="FA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4"/>
      </left>
      <right/>
      <top style="double">
        <color indexed="1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8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  <xf numFmtId="176" fontId="9" fillId="0" borderId="0" applyFill="0" applyBorder="0" applyAlignment="0"/>
    <xf numFmtId="0" fontId="10" fillId="0" borderId="5" applyNumberFormat="0" applyAlignment="0" applyProtection="0">
      <alignment horizontal="left" vertical="center"/>
    </xf>
    <xf numFmtId="0" fontId="10" fillId="0" borderId="6">
      <alignment horizontal="left" vertical="center"/>
    </xf>
    <xf numFmtId="0" fontId="11" fillId="0" borderId="0"/>
    <xf numFmtId="9" fontId="12" fillId="0" borderId="0" applyFont="0" applyFill="0" applyBorder="0" applyAlignment="0" applyProtection="0"/>
    <xf numFmtId="177" fontId="3" fillId="0" borderId="0" applyFill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2" borderId="7" applyNumberFormat="0" applyBorder="0" applyAlignment="0">
      <alignment vertical="center"/>
    </xf>
    <xf numFmtId="0" fontId="1" fillId="0" borderId="0"/>
    <xf numFmtId="6" fontId="12" fillId="0" borderId="0" applyFont="0" applyFill="0" applyBorder="0" applyAlignment="0" applyProtection="0"/>
    <xf numFmtId="6" fontId="1" fillId="0" borderId="0" applyFont="0" applyFill="0" applyBorder="0" applyAlignment="0" applyProtection="0"/>
    <xf numFmtId="3" fontId="14" fillId="3" borderId="0"/>
    <xf numFmtId="0" fontId="15" fillId="0" borderId="0"/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178" fontId="16" fillId="0" borderId="0"/>
    <xf numFmtId="178" fontId="16" fillId="0" borderId="0"/>
    <xf numFmtId="0" fontId="3" fillId="0" borderId="0"/>
    <xf numFmtId="0" fontId="1" fillId="0" borderId="0"/>
    <xf numFmtId="179" fontId="3" fillId="0" borderId="0"/>
    <xf numFmtId="0" fontId="7" fillId="0" borderId="0"/>
    <xf numFmtId="0" fontId="17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12" fillId="0" borderId="0"/>
    <xf numFmtId="178" fontId="16" fillId="0" borderId="0"/>
    <xf numFmtId="178" fontId="16" fillId="0" borderId="0"/>
    <xf numFmtId="0" fontId="20" fillId="0" borderId="0">
      <alignment vertical="center"/>
    </xf>
    <xf numFmtId="0" fontId="1" fillId="0" borderId="0"/>
  </cellStyleXfs>
  <cellXfs count="528">
    <xf numFmtId="0" fontId="0" fillId="0" borderId="0" xfId="0">
      <alignment vertical="center"/>
    </xf>
    <xf numFmtId="178" fontId="1" fillId="0" borderId="0" xfId="22" applyFont="1"/>
    <xf numFmtId="3" fontId="1" fillId="0" borderId="0" xfId="22" applyNumberFormat="1" applyFont="1"/>
    <xf numFmtId="41" fontId="3" fillId="0" borderId="4" xfId="10" applyNumberFormat="1" applyFont="1" applyBorder="1" applyAlignment="1">
      <alignment vertical="center"/>
    </xf>
    <xf numFmtId="178" fontId="0" fillId="0" borderId="0" xfId="22" applyFont="1"/>
    <xf numFmtId="178" fontId="1" fillId="0" borderId="0" xfId="22" applyFont="1" applyAlignment="1">
      <alignment horizontal="center" vertical="center"/>
    </xf>
    <xf numFmtId="10" fontId="0" fillId="0" borderId="0" xfId="22" applyNumberFormat="1" applyFont="1"/>
    <xf numFmtId="0" fontId="8" fillId="0" borderId="4" xfId="0" applyFont="1" applyBorder="1" applyAlignment="1">
      <alignment horizontal="center" vertical="center"/>
    </xf>
    <xf numFmtId="178" fontId="3" fillId="0" borderId="28" xfId="22" applyFont="1" applyBorder="1" applyAlignment="1">
      <alignment horizontal="distributed" vertical="center"/>
    </xf>
    <xf numFmtId="178" fontId="3" fillId="0" borderId="29" xfId="22" applyFont="1" applyBorder="1" applyAlignment="1">
      <alignment horizontal="left" vertical="center"/>
    </xf>
    <xf numFmtId="178" fontId="3" fillId="0" borderId="2" xfId="22" applyFont="1" applyBorder="1" applyAlignment="1">
      <alignment horizontal="left" vertical="center"/>
    </xf>
    <xf numFmtId="178" fontId="3" fillId="0" borderId="30" xfId="22" applyFont="1" applyBorder="1" applyAlignment="1">
      <alignment horizontal="left" vertical="center"/>
    </xf>
    <xf numFmtId="178" fontId="3" fillId="0" borderId="4" xfId="22" applyFont="1" applyBorder="1" applyAlignment="1">
      <alignment horizontal="center" vertical="center"/>
    </xf>
    <xf numFmtId="41" fontId="19" fillId="0" borderId="4" xfId="10" applyNumberFormat="1" applyFont="1" applyBorder="1" applyAlignment="1">
      <alignment horizontal="right" vertical="center"/>
    </xf>
    <xf numFmtId="41" fontId="3" fillId="0" borderId="36" xfId="10" applyNumberFormat="1" applyFont="1" applyBorder="1" applyAlignment="1">
      <alignment vertical="center"/>
    </xf>
    <xf numFmtId="178" fontId="3" fillId="0" borderId="4" xfId="23" applyFont="1" applyBorder="1" applyAlignment="1">
      <alignment horizontal="center" vertical="center"/>
    </xf>
    <xf numFmtId="178" fontId="3" fillId="0" borderId="28" xfId="22" applyFont="1" applyBorder="1" applyAlignment="1">
      <alignment horizontal="left" vertical="center"/>
    </xf>
    <xf numFmtId="178" fontId="3" fillId="0" borderId="29" xfId="22" applyFont="1" applyBorder="1" applyAlignment="1">
      <alignment horizontal="distributed" vertical="center"/>
    </xf>
    <xf numFmtId="49" fontId="3" fillId="0" borderId="2" xfId="23" applyNumberFormat="1" applyFont="1" applyBorder="1" applyAlignment="1">
      <alignment horizontal="left" vertical="center"/>
    </xf>
    <xf numFmtId="178" fontId="3" fillId="0" borderId="30" xfId="23" applyFont="1" applyBorder="1" applyAlignment="1">
      <alignment vertical="center"/>
    </xf>
    <xf numFmtId="178" fontId="3" fillId="0" borderId="29" xfId="22" applyFont="1" applyBorder="1" applyAlignment="1">
      <alignment horizontal="left" vertical="center" shrinkToFit="1"/>
    </xf>
    <xf numFmtId="178" fontId="3" fillId="0" borderId="34" xfId="22" applyFont="1" applyBorder="1" applyAlignment="1">
      <alignment horizontal="distributed" vertical="center"/>
    </xf>
    <xf numFmtId="178" fontId="3" fillId="0" borderId="36" xfId="23" applyFont="1" applyBorder="1" applyAlignment="1">
      <alignment horizontal="center" vertical="center"/>
    </xf>
    <xf numFmtId="178" fontId="3" fillId="0" borderId="32" xfId="22" applyFont="1" applyBorder="1" applyAlignment="1">
      <alignment horizontal="left" vertical="center"/>
    </xf>
    <xf numFmtId="178" fontId="16" fillId="0" borderId="0" xfId="22" applyAlignment="1">
      <alignment horizontal="left"/>
    </xf>
    <xf numFmtId="178" fontId="16" fillId="0" borderId="0" xfId="22"/>
    <xf numFmtId="180" fontId="1" fillId="0" borderId="0" xfId="22" applyNumberFormat="1" applyFont="1"/>
    <xf numFmtId="41" fontId="1" fillId="0" borderId="0" xfId="10" applyNumberFormat="1" applyFont="1" applyAlignment="1"/>
    <xf numFmtId="0" fontId="0" fillId="0" borderId="0" xfId="0" applyAlignment="1">
      <alignment horizontal="center" vertical="center"/>
    </xf>
    <xf numFmtId="10" fontId="1" fillId="0" borderId="0" xfId="29" applyNumberFormat="1" applyFont="1" applyAlignment="1">
      <alignment vertical="center"/>
    </xf>
    <xf numFmtId="178" fontId="3" fillId="0" borderId="30" xfId="23" applyFont="1" applyBorder="1" applyAlignment="1">
      <alignment horizontal="left" vertical="center"/>
    </xf>
    <xf numFmtId="178" fontId="3" fillId="0" borderId="30" xfId="22" applyFont="1" applyBorder="1" applyAlignment="1">
      <alignment horizontal="center" vertical="center"/>
    </xf>
    <xf numFmtId="0" fontId="0" fillId="0" borderId="45" xfId="0" applyBorder="1">
      <alignment vertical="center"/>
    </xf>
    <xf numFmtId="182" fontId="1" fillId="0" borderId="0" xfId="29" applyNumberFormat="1" applyFont="1" applyAlignment="1">
      <alignment vertical="center"/>
    </xf>
    <xf numFmtId="178" fontId="3" fillId="0" borderId="28" xfId="22" applyFont="1" applyBorder="1" applyAlignment="1">
      <alignment horizontal="left" vertical="center" indent="4"/>
    </xf>
    <xf numFmtId="41" fontId="3" fillId="0" borderId="31" xfId="10" applyNumberFormat="1" applyFont="1" applyBorder="1" applyAlignment="1">
      <alignment vertical="center"/>
    </xf>
    <xf numFmtId="41" fontId="3" fillId="0" borderId="47" xfId="10" applyNumberFormat="1" applyFont="1" applyBorder="1" applyAlignment="1">
      <alignment vertical="center"/>
    </xf>
    <xf numFmtId="183" fontId="3" fillId="0" borderId="47" xfId="10" applyNumberFormat="1" applyFont="1" applyBorder="1" applyAlignment="1">
      <alignment horizontal="left" vertical="center"/>
    </xf>
    <xf numFmtId="184" fontId="3" fillId="0" borderId="47" xfId="10" applyNumberFormat="1" applyFont="1" applyBorder="1" applyAlignment="1">
      <alignment horizontal="left" vertical="center"/>
    </xf>
    <xf numFmtId="41" fontId="3" fillId="0" borderId="37" xfId="10" applyNumberFormat="1" applyFont="1" applyBorder="1" applyAlignment="1">
      <alignment vertical="center"/>
    </xf>
    <xf numFmtId="178" fontId="3" fillId="0" borderId="24" xfId="22" applyFont="1" applyBorder="1" applyAlignment="1">
      <alignment horizontal="distributed" vertical="center" justifyLastLine="1"/>
    </xf>
    <xf numFmtId="178" fontId="3" fillId="0" borderId="23" xfId="22" applyFont="1" applyBorder="1" applyAlignment="1">
      <alignment horizontal="left" vertical="center"/>
    </xf>
    <xf numFmtId="178" fontId="3" fillId="0" borderId="25" xfId="22" applyFont="1" applyBorder="1" applyAlignment="1">
      <alignment horizontal="distributed" vertical="center" justifyLastLine="1"/>
    </xf>
    <xf numFmtId="178" fontId="3" fillId="0" borderId="2" xfId="23" applyFont="1" applyBorder="1" applyAlignment="1">
      <alignment vertical="center"/>
    </xf>
    <xf numFmtId="178" fontId="3" fillId="0" borderId="30" xfId="22" applyFont="1" applyBorder="1" applyAlignment="1">
      <alignment vertical="center"/>
    </xf>
    <xf numFmtId="181" fontId="3" fillId="0" borderId="47" xfId="10" applyNumberFormat="1" applyFont="1" applyBorder="1" applyAlignment="1">
      <alignment horizontal="left" vertical="center"/>
    </xf>
    <xf numFmtId="41" fontId="3" fillId="0" borderId="4" xfId="10" applyNumberFormat="1" applyFont="1" applyBorder="1" applyAlignment="1">
      <alignment horizontal="right" vertical="center"/>
    </xf>
    <xf numFmtId="41" fontId="3" fillId="0" borderId="47" xfId="10" applyNumberFormat="1" applyFont="1" applyBorder="1" applyAlignment="1">
      <alignment horizontal="right" vertical="center"/>
    </xf>
    <xf numFmtId="185" fontId="3" fillId="0" borderId="47" xfId="10" applyNumberFormat="1" applyFont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49" fontId="3" fillId="0" borderId="29" xfId="23" applyNumberFormat="1" applyFont="1" applyBorder="1" applyAlignment="1">
      <alignment horizontal="left" vertical="center"/>
    </xf>
    <xf numFmtId="178" fontId="3" fillId="0" borderId="4" xfId="23" applyFont="1" applyBorder="1" applyAlignment="1">
      <alignment horizontal="distributed" vertical="center"/>
    </xf>
    <xf numFmtId="178" fontId="3" fillId="0" borderId="28" xfId="22" applyFont="1" applyBorder="1" applyAlignment="1">
      <alignment horizontal="left" vertical="center" indent="2"/>
    </xf>
    <xf numFmtId="49" fontId="3" fillId="0" borderId="30" xfId="23" applyNumberFormat="1" applyFont="1" applyBorder="1" applyAlignment="1">
      <alignment horizontal="left" vertical="center"/>
    </xf>
    <xf numFmtId="40" fontId="0" fillId="0" borderId="0" xfId="32" applyNumberFormat="1" applyFont="1">
      <alignment vertical="center"/>
    </xf>
    <xf numFmtId="40" fontId="0" fillId="0" borderId="45" xfId="32" applyNumberFormat="1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4" borderId="45" xfId="0" applyFill="1" applyBorder="1" applyAlignment="1">
      <alignment horizontal="center" vertical="center"/>
    </xf>
    <xf numFmtId="40" fontId="0" fillId="4" borderId="45" xfId="3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78" fontId="0" fillId="0" borderId="45" xfId="0" applyNumberFormat="1" applyBorder="1">
      <alignment vertical="center"/>
    </xf>
    <xf numFmtId="178" fontId="0" fillId="0" borderId="8" xfId="0" applyNumberFormat="1" applyBorder="1">
      <alignment vertical="center"/>
    </xf>
    <xf numFmtId="178" fontId="0" fillId="0" borderId="53" xfId="0" applyNumberFormat="1" applyBorder="1">
      <alignment vertical="center"/>
    </xf>
    <xf numFmtId="178" fontId="0" fillId="0" borderId="54" xfId="0" applyNumberFormat="1" applyBorder="1">
      <alignment vertical="center"/>
    </xf>
    <xf numFmtId="0" fontId="0" fillId="0" borderId="0" xfId="0" applyAlignment="1">
      <alignment horizontal="left" vertical="center"/>
    </xf>
    <xf numFmtId="178" fontId="0" fillId="0" borderId="11" xfId="22" applyFont="1" applyBorder="1" applyAlignment="1">
      <alignment horizontal="left"/>
    </xf>
    <xf numFmtId="178" fontId="1" fillId="0" borderId="11" xfId="22" applyFont="1" applyBorder="1"/>
    <xf numFmtId="178" fontId="16" fillId="0" borderId="11" xfId="22" applyBorder="1" applyAlignment="1">
      <alignment horizontal="left"/>
    </xf>
    <xf numFmtId="178" fontId="16" fillId="0" borderId="11" xfId="22" applyBorder="1"/>
    <xf numFmtId="180" fontId="1" fillId="0" borderId="11" xfId="22" applyNumberFormat="1" applyFont="1" applyBorder="1"/>
    <xf numFmtId="41" fontId="1" fillId="0" borderId="11" xfId="10" applyNumberFormat="1" applyFont="1" applyBorder="1" applyAlignment="1"/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86" fontId="22" fillId="0" borderId="0" xfId="0" applyNumberFormat="1" applyFont="1" applyAlignment="1">
      <alignment horizontal="center" vertical="center"/>
    </xf>
    <xf numFmtId="0" fontId="22" fillId="0" borderId="55" xfId="0" applyFont="1" applyBorder="1">
      <alignment vertical="center"/>
    </xf>
    <xf numFmtId="0" fontId="22" fillId="0" borderId="22" xfId="0" applyFont="1" applyBorder="1">
      <alignment vertical="center"/>
    </xf>
    <xf numFmtId="0" fontId="22" fillId="0" borderId="23" xfId="0" applyFont="1" applyBorder="1">
      <alignment vertical="center"/>
    </xf>
    <xf numFmtId="0" fontId="22" fillId="0" borderId="27" xfId="0" applyFont="1" applyBorder="1">
      <alignment vertical="center"/>
    </xf>
    <xf numFmtId="0" fontId="22" fillId="0" borderId="57" xfId="0" applyFont="1" applyBorder="1" applyAlignment="1">
      <alignment horizontal="left" vertical="center" indent="1"/>
    </xf>
    <xf numFmtId="0" fontId="22" fillId="0" borderId="28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31" xfId="0" applyFont="1" applyBorder="1">
      <alignment vertical="center"/>
    </xf>
    <xf numFmtId="0" fontId="22" fillId="0" borderId="57" xfId="0" applyFont="1" applyBorder="1">
      <alignment vertical="center"/>
    </xf>
    <xf numFmtId="0" fontId="22" fillId="0" borderId="57" xfId="0" applyFont="1" applyBorder="1" applyAlignment="1">
      <alignment horizontal="left" vertical="center" indent="2"/>
    </xf>
    <xf numFmtId="41" fontId="22" fillId="0" borderId="57" xfId="0" applyNumberFormat="1" applyFont="1" applyBorder="1">
      <alignment vertical="center"/>
    </xf>
    <xf numFmtId="0" fontId="22" fillId="5" borderId="57" xfId="0" applyFont="1" applyFill="1" applyBorder="1">
      <alignment vertical="center"/>
    </xf>
    <xf numFmtId="0" fontId="22" fillId="5" borderId="28" xfId="0" applyFont="1" applyFill="1" applyBorder="1">
      <alignment vertical="center"/>
    </xf>
    <xf numFmtId="0" fontId="22" fillId="5" borderId="2" xfId="0" applyFont="1" applyFill="1" applyBorder="1">
      <alignment vertical="center"/>
    </xf>
    <xf numFmtId="49" fontId="22" fillId="0" borderId="2" xfId="0" applyNumberFormat="1" applyFont="1" applyBorder="1">
      <alignment vertical="center"/>
    </xf>
    <xf numFmtId="49" fontId="22" fillId="0" borderId="28" xfId="0" applyNumberFormat="1" applyFont="1" applyBorder="1">
      <alignment vertical="center"/>
    </xf>
    <xf numFmtId="0" fontId="22" fillId="0" borderId="43" xfId="0" applyFont="1" applyBorder="1" applyAlignment="1">
      <alignment horizontal="center" vertical="center"/>
    </xf>
    <xf numFmtId="186" fontId="22" fillId="0" borderId="46" xfId="0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186" fontId="22" fillId="0" borderId="47" xfId="0" applyNumberFormat="1" applyFont="1" applyBorder="1" applyAlignment="1">
      <alignment horizontal="center" vertical="center"/>
    </xf>
    <xf numFmtId="0" fontId="22" fillId="0" borderId="58" xfId="0" applyFont="1" applyBorder="1">
      <alignment vertical="center"/>
    </xf>
    <xf numFmtId="0" fontId="22" fillId="0" borderId="38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39" xfId="0" applyFont="1" applyBorder="1">
      <alignment vertical="center"/>
    </xf>
    <xf numFmtId="0" fontId="22" fillId="0" borderId="59" xfId="0" applyFont="1" applyBorder="1" applyAlignment="1">
      <alignment horizontal="center" vertical="center"/>
    </xf>
    <xf numFmtId="186" fontId="22" fillId="0" borderId="51" xfId="0" applyNumberFormat="1" applyFont="1" applyBorder="1" applyAlignment="1">
      <alignment horizontal="center" vertical="center"/>
    </xf>
    <xf numFmtId="0" fontId="22" fillId="0" borderId="60" xfId="0" applyFont="1" applyBorder="1">
      <alignment vertical="center"/>
    </xf>
    <xf numFmtId="0" fontId="22" fillId="0" borderId="61" xfId="0" applyFont="1" applyBorder="1">
      <alignment vertical="center"/>
    </xf>
    <xf numFmtId="0" fontId="22" fillId="0" borderId="62" xfId="0" applyFont="1" applyBorder="1">
      <alignment vertical="center"/>
    </xf>
    <xf numFmtId="0" fontId="22" fillId="0" borderId="63" xfId="0" applyFont="1" applyBorder="1">
      <alignment vertical="center"/>
    </xf>
    <xf numFmtId="0" fontId="22" fillId="0" borderId="64" xfId="0" applyFont="1" applyBorder="1" applyAlignment="1">
      <alignment horizontal="center" vertical="center"/>
    </xf>
    <xf numFmtId="186" fontId="22" fillId="0" borderId="65" xfId="0" applyNumberFormat="1" applyFont="1" applyBorder="1" applyAlignment="1">
      <alignment horizontal="center" vertical="center"/>
    </xf>
    <xf numFmtId="41" fontId="22" fillId="0" borderId="60" xfId="0" applyNumberFormat="1" applyFont="1" applyBorder="1">
      <alignment vertical="center"/>
    </xf>
    <xf numFmtId="0" fontId="22" fillId="0" borderId="66" xfId="0" applyFont="1" applyBorder="1">
      <alignment vertical="center"/>
    </xf>
    <xf numFmtId="0" fontId="22" fillId="0" borderId="67" xfId="0" applyFont="1" applyBorder="1">
      <alignment vertical="center"/>
    </xf>
    <xf numFmtId="0" fontId="22" fillId="0" borderId="68" xfId="0" applyFont="1" applyBorder="1">
      <alignment vertical="center"/>
    </xf>
    <xf numFmtId="0" fontId="22" fillId="0" borderId="69" xfId="0" applyFont="1" applyBorder="1">
      <alignment vertical="center"/>
    </xf>
    <xf numFmtId="0" fontId="22" fillId="0" borderId="70" xfId="0" applyFont="1" applyBorder="1" applyAlignment="1">
      <alignment horizontal="center" vertical="center"/>
    </xf>
    <xf numFmtId="186" fontId="22" fillId="0" borderId="71" xfId="0" applyNumberFormat="1" applyFont="1" applyBorder="1" applyAlignment="1">
      <alignment horizontal="center" vertical="center"/>
    </xf>
    <xf numFmtId="41" fontId="24" fillId="0" borderId="57" xfId="0" applyNumberFormat="1" applyFont="1" applyBorder="1">
      <alignment vertical="center"/>
    </xf>
    <xf numFmtId="190" fontId="22" fillId="0" borderId="55" xfId="0" applyNumberFormat="1" applyFont="1" applyBorder="1" applyAlignment="1">
      <alignment horizontal="left" vertical="center"/>
    </xf>
    <xf numFmtId="190" fontId="22" fillId="0" borderId="60" xfId="0" applyNumberFormat="1" applyFont="1" applyBorder="1" applyAlignment="1">
      <alignment horizontal="left" vertical="center"/>
    </xf>
    <xf numFmtId="190" fontId="22" fillId="0" borderId="57" xfId="0" applyNumberFormat="1" applyFont="1" applyBorder="1" applyAlignment="1">
      <alignment horizontal="left" vertical="center"/>
    </xf>
    <xf numFmtId="190" fontId="22" fillId="0" borderId="66" xfId="0" applyNumberFormat="1" applyFont="1" applyBorder="1" applyAlignment="1">
      <alignment horizontal="left" vertical="center"/>
    </xf>
    <xf numFmtId="0" fontId="22" fillId="0" borderId="11" xfId="0" applyFont="1" applyBorder="1">
      <alignment vertical="center"/>
    </xf>
    <xf numFmtId="0" fontId="22" fillId="0" borderId="0" xfId="0" applyFont="1" applyAlignment="1">
      <alignment horizontal="left" vertical="center"/>
    </xf>
    <xf numFmtId="190" fontId="22" fillId="0" borderId="0" xfId="0" applyNumberFormat="1" applyFont="1" applyAlignment="1">
      <alignment horizontal="left" vertical="center"/>
    </xf>
    <xf numFmtId="0" fontId="25" fillId="5" borderId="44" xfId="0" applyFont="1" applyFill="1" applyBorder="1" applyAlignment="1">
      <alignment horizontal="center" vertical="center"/>
    </xf>
    <xf numFmtId="186" fontId="25" fillId="5" borderId="47" xfId="0" applyNumberFormat="1" applyFont="1" applyFill="1" applyBorder="1" applyAlignment="1">
      <alignment horizontal="center" vertical="center"/>
    </xf>
    <xf numFmtId="41" fontId="25" fillId="5" borderId="57" xfId="0" applyNumberFormat="1" applyFont="1" applyFill="1" applyBorder="1" applyAlignment="1">
      <alignment horizontal="center" vertical="center"/>
    </xf>
    <xf numFmtId="0" fontId="23" fillId="6" borderId="45" xfId="0" applyFont="1" applyFill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186" fontId="23" fillId="6" borderId="56" xfId="0" applyNumberFormat="1" applyFont="1" applyFill="1" applyBorder="1" applyAlignment="1">
      <alignment horizontal="center" vertical="center"/>
    </xf>
    <xf numFmtId="0" fontId="26" fillId="5" borderId="31" xfId="0" applyFont="1" applyFill="1" applyBorder="1">
      <alignment vertical="center"/>
    </xf>
    <xf numFmtId="0" fontId="26" fillId="5" borderId="57" xfId="0" applyFont="1" applyFill="1" applyBorder="1">
      <alignment vertical="center"/>
    </xf>
    <xf numFmtId="0" fontId="24" fillId="0" borderId="57" xfId="0" applyFont="1" applyBorder="1">
      <alignment vertical="center"/>
    </xf>
    <xf numFmtId="41" fontId="23" fillId="0" borderId="43" xfId="0" applyNumberFormat="1" applyFont="1" applyBorder="1">
      <alignment vertical="center"/>
    </xf>
    <xf numFmtId="41" fontId="23" fillId="0" borderId="44" xfId="0" applyNumberFormat="1" applyFont="1" applyBorder="1">
      <alignment vertical="center"/>
    </xf>
    <xf numFmtId="41" fontId="22" fillId="0" borderId="44" xfId="0" applyNumberFormat="1" applyFont="1" applyBorder="1">
      <alignment vertical="center"/>
    </xf>
    <xf numFmtId="41" fontId="25" fillId="0" borderId="44" xfId="0" applyNumberFormat="1" applyFont="1" applyBorder="1">
      <alignment vertical="center"/>
    </xf>
    <xf numFmtId="41" fontId="22" fillId="0" borderId="59" xfId="0" applyNumberFormat="1" applyFont="1" applyBorder="1">
      <alignment vertical="center"/>
    </xf>
    <xf numFmtId="41" fontId="23" fillId="0" borderId="64" xfId="0" applyNumberFormat="1" applyFont="1" applyBorder="1">
      <alignment vertical="center"/>
    </xf>
    <xf numFmtId="41" fontId="23" fillId="0" borderId="70" xfId="0" applyNumberFormat="1" applyFont="1" applyBorder="1">
      <alignment vertical="center"/>
    </xf>
    <xf numFmtId="0" fontId="23" fillId="7" borderId="72" xfId="0" applyFont="1" applyFill="1" applyBorder="1" applyAlignment="1">
      <alignment horizontal="center" vertical="center"/>
    </xf>
    <xf numFmtId="0" fontId="23" fillId="8" borderId="73" xfId="0" applyFont="1" applyFill="1" applyBorder="1" applyAlignment="1">
      <alignment horizontal="center" vertical="center"/>
    </xf>
    <xf numFmtId="41" fontId="23" fillId="0" borderId="74" xfId="0" applyNumberFormat="1" applyFont="1" applyBorder="1">
      <alignment vertical="center"/>
    </xf>
    <xf numFmtId="41" fontId="23" fillId="0" borderId="75" xfId="0" applyNumberFormat="1" applyFont="1" applyBorder="1">
      <alignment vertical="center"/>
    </xf>
    <xf numFmtId="41" fontId="23" fillId="0" borderId="76" xfId="0" applyNumberFormat="1" applyFont="1" applyBorder="1">
      <alignment vertical="center"/>
    </xf>
    <xf numFmtId="41" fontId="23" fillId="0" borderId="77" xfId="0" applyNumberFormat="1" applyFont="1" applyBorder="1">
      <alignment vertical="center"/>
    </xf>
    <xf numFmtId="41" fontId="22" fillId="0" borderId="76" xfId="0" applyNumberFormat="1" applyFont="1" applyBorder="1">
      <alignment vertical="center"/>
    </xf>
    <xf numFmtId="41" fontId="22" fillId="0" borderId="77" xfId="0" applyNumberFormat="1" applyFont="1" applyBorder="1">
      <alignment vertical="center"/>
    </xf>
    <xf numFmtId="41" fontId="25" fillId="5" borderId="77" xfId="0" applyNumberFormat="1" applyFont="1" applyFill="1" applyBorder="1">
      <alignment vertical="center"/>
    </xf>
    <xf numFmtId="41" fontId="22" fillId="0" borderId="78" xfId="0" applyNumberFormat="1" applyFont="1" applyBorder="1">
      <alignment vertical="center"/>
    </xf>
    <xf numFmtId="41" fontId="22" fillId="0" borderId="79" xfId="0" applyNumberFormat="1" applyFont="1" applyBorder="1">
      <alignment vertical="center"/>
    </xf>
    <xf numFmtId="41" fontId="23" fillId="0" borderId="80" xfId="0" applyNumberFormat="1" applyFont="1" applyBorder="1">
      <alignment vertical="center"/>
    </xf>
    <xf numFmtId="41" fontId="23" fillId="0" borderId="81" xfId="0" applyNumberFormat="1" applyFont="1" applyBorder="1">
      <alignment vertical="center"/>
    </xf>
    <xf numFmtId="41" fontId="23" fillId="0" borderId="82" xfId="0" applyNumberFormat="1" applyFont="1" applyBorder="1">
      <alignment vertical="center"/>
    </xf>
    <xf numFmtId="41" fontId="23" fillId="0" borderId="83" xfId="0" applyNumberFormat="1" applyFont="1" applyBorder="1">
      <alignment vertical="center"/>
    </xf>
    <xf numFmtId="41" fontId="24" fillId="0" borderId="44" xfId="0" applyNumberFormat="1" applyFont="1" applyBorder="1">
      <alignment vertical="center"/>
    </xf>
    <xf numFmtId="41" fontId="24" fillId="0" borderId="76" xfId="0" applyNumberFormat="1" applyFont="1" applyBorder="1">
      <alignment vertical="center"/>
    </xf>
    <xf numFmtId="0" fontId="24" fillId="0" borderId="28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31" xfId="0" applyFont="1" applyBorder="1">
      <alignment vertical="center"/>
    </xf>
    <xf numFmtId="0" fontId="24" fillId="0" borderId="44" xfId="0" applyFont="1" applyBorder="1" applyAlignment="1">
      <alignment horizontal="center" vertical="center"/>
    </xf>
    <xf numFmtId="186" fontId="24" fillId="0" borderId="47" xfId="0" applyNumberFormat="1" applyFont="1" applyBorder="1" applyAlignment="1">
      <alignment horizontal="center" vertical="center"/>
    </xf>
    <xf numFmtId="41" fontId="24" fillId="0" borderId="77" xfId="0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49" fontId="24" fillId="0" borderId="2" xfId="0" applyNumberFormat="1" applyFont="1" applyBorder="1">
      <alignment vertical="center"/>
    </xf>
    <xf numFmtId="182" fontId="24" fillId="0" borderId="57" xfId="29" applyNumberFormat="1" applyFont="1" applyBorder="1" applyAlignment="1">
      <alignment horizontal="center" vertical="center"/>
    </xf>
    <xf numFmtId="41" fontId="24" fillId="0" borderId="57" xfId="0" applyNumberFormat="1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41" fontId="26" fillId="5" borderId="44" xfId="0" applyNumberFormat="1" applyFont="1" applyFill="1" applyBorder="1">
      <alignment vertical="center"/>
    </xf>
    <xf numFmtId="41" fontId="26" fillId="5" borderId="76" xfId="0" applyNumberFormat="1" applyFont="1" applyFill="1" applyBorder="1">
      <alignment vertical="center"/>
    </xf>
    <xf numFmtId="0" fontId="24" fillId="9" borderId="31" xfId="0" applyFont="1" applyFill="1" applyBorder="1">
      <alignment vertical="center"/>
    </xf>
    <xf numFmtId="0" fontId="24" fillId="9" borderId="28" xfId="0" applyFont="1" applyFill="1" applyBorder="1">
      <alignment vertical="center"/>
    </xf>
    <xf numFmtId="0" fontId="24" fillId="9" borderId="2" xfId="0" applyFont="1" applyFill="1" applyBorder="1">
      <alignment vertical="center"/>
    </xf>
    <xf numFmtId="49" fontId="22" fillId="9" borderId="28" xfId="0" applyNumberFormat="1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2" fillId="9" borderId="31" xfId="0" applyFont="1" applyFill="1" applyBorder="1">
      <alignment vertical="center"/>
    </xf>
    <xf numFmtId="49" fontId="22" fillId="9" borderId="2" xfId="0" applyNumberFormat="1" applyFont="1" applyFill="1" applyBorder="1">
      <alignment vertical="center"/>
    </xf>
    <xf numFmtId="41" fontId="22" fillId="10" borderId="76" xfId="0" applyNumberFormat="1" applyFont="1" applyFill="1" applyBorder="1">
      <alignment vertical="center"/>
    </xf>
    <xf numFmtId="41" fontId="25" fillId="10" borderId="76" xfId="0" applyNumberFormat="1" applyFont="1" applyFill="1" applyBorder="1">
      <alignment vertical="center"/>
    </xf>
    <xf numFmtId="41" fontId="24" fillId="10" borderId="76" xfId="0" applyNumberFormat="1" applyFont="1" applyFill="1" applyBorder="1">
      <alignment vertical="center"/>
    </xf>
    <xf numFmtId="0" fontId="27" fillId="9" borderId="57" xfId="0" applyFont="1" applyFill="1" applyBorder="1" applyAlignment="1">
      <alignment horizontal="center" vertical="center"/>
    </xf>
    <xf numFmtId="0" fontId="23" fillId="9" borderId="57" xfId="0" applyFont="1" applyFill="1" applyBorder="1" applyAlignment="1">
      <alignment horizontal="center" vertical="center"/>
    </xf>
    <xf numFmtId="178" fontId="3" fillId="0" borderId="35" xfId="23" applyFont="1" applyBorder="1" applyAlignment="1">
      <alignment vertical="center"/>
    </xf>
    <xf numFmtId="178" fontId="3" fillId="0" borderId="33" xfId="22" applyFont="1" applyBorder="1" applyAlignment="1">
      <alignment vertical="center"/>
    </xf>
    <xf numFmtId="178" fontId="3" fillId="0" borderId="22" xfId="22" applyFont="1" applyBorder="1" applyAlignment="1">
      <alignment horizontal="left" vertical="center"/>
    </xf>
    <xf numFmtId="178" fontId="3" fillId="0" borderId="24" xfId="22" applyFont="1" applyBorder="1" applyAlignment="1">
      <alignment horizontal="distributed" vertical="center"/>
    </xf>
    <xf numFmtId="178" fontId="3" fillId="0" borderId="23" xfId="23" applyFont="1" applyBorder="1" applyAlignment="1">
      <alignment vertical="center"/>
    </xf>
    <xf numFmtId="178" fontId="3" fillId="0" borderId="25" xfId="22" applyFont="1" applyBorder="1" applyAlignment="1">
      <alignment vertical="center"/>
    </xf>
    <xf numFmtId="178" fontId="3" fillId="0" borderId="26" xfId="23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1" fontId="3" fillId="0" borderId="26" xfId="10" applyNumberFormat="1" applyFont="1" applyBorder="1" applyAlignment="1">
      <alignment vertical="center"/>
    </xf>
    <xf numFmtId="41" fontId="3" fillId="0" borderId="4" xfId="10" applyNumberFormat="1" applyFont="1" applyFill="1" applyBorder="1" applyAlignment="1">
      <alignment vertical="center"/>
    </xf>
    <xf numFmtId="188" fontId="3" fillId="0" borderId="47" xfId="10" applyNumberFormat="1" applyFont="1" applyBorder="1" applyAlignment="1">
      <alignment horizontal="left" vertical="center"/>
    </xf>
    <xf numFmtId="178" fontId="3" fillId="0" borderId="22" xfId="22" applyFont="1" applyBorder="1" applyAlignment="1">
      <alignment vertical="center" justifyLastLine="1"/>
    </xf>
    <xf numFmtId="0" fontId="1" fillId="0" borderId="26" xfId="25" applyBorder="1" applyAlignment="1">
      <alignment horizontal="distributed" vertical="center" justifyLastLine="1"/>
    </xf>
    <xf numFmtId="41" fontId="3" fillId="0" borderId="26" xfId="10" applyNumberFormat="1" applyFont="1" applyBorder="1" applyAlignment="1">
      <alignment horizontal="distributed" vertical="center" justifyLastLine="1"/>
    </xf>
    <xf numFmtId="41" fontId="3" fillId="0" borderId="27" xfId="10" applyNumberFormat="1" applyFont="1" applyBorder="1" applyAlignment="1">
      <alignment vertical="center"/>
    </xf>
    <xf numFmtId="178" fontId="3" fillId="0" borderId="26" xfId="22" applyFont="1" applyBorder="1" applyAlignment="1">
      <alignment horizontal="center" vertical="center"/>
    </xf>
    <xf numFmtId="178" fontId="3" fillId="0" borderId="36" xfId="22" applyFont="1" applyBorder="1" applyAlignment="1">
      <alignment horizontal="center" vertical="center"/>
    </xf>
    <xf numFmtId="191" fontId="3" fillId="0" borderId="26" xfId="22" applyNumberFormat="1" applyFont="1" applyBorder="1" applyAlignment="1">
      <alignment vertical="center"/>
    </xf>
    <xf numFmtId="191" fontId="3" fillId="0" borderId="4" xfId="22" applyNumberFormat="1" applyFont="1" applyBorder="1" applyAlignment="1">
      <alignment vertical="center"/>
    </xf>
    <xf numFmtId="191" fontId="3" fillId="0" borderId="36" xfId="22" applyNumberFormat="1" applyFont="1" applyBorder="1" applyAlignment="1">
      <alignment vertical="center"/>
    </xf>
    <xf numFmtId="192" fontId="3" fillId="0" borderId="47" xfId="10" applyNumberFormat="1" applyFont="1" applyBorder="1" applyAlignment="1">
      <alignment horizontal="left" vertical="center" shrinkToFit="1"/>
    </xf>
    <xf numFmtId="41" fontId="3" fillId="0" borderId="26" xfId="10" applyNumberFormat="1" applyFont="1" applyFill="1" applyBorder="1" applyAlignment="1">
      <alignment vertical="center"/>
    </xf>
    <xf numFmtId="178" fontId="3" fillId="0" borderId="32" xfId="22" applyFont="1" applyBorder="1" applyAlignment="1">
      <alignment horizontal="left" vertical="center" indent="4"/>
    </xf>
    <xf numFmtId="178" fontId="3" fillId="0" borderId="34" xfId="22" applyFont="1" applyBorder="1" applyAlignment="1">
      <alignment horizontal="left" vertical="center"/>
    </xf>
    <xf numFmtId="178" fontId="3" fillId="0" borderId="35" xfId="22" applyFont="1" applyBorder="1" applyAlignment="1">
      <alignment horizontal="left" vertical="center"/>
    </xf>
    <xf numFmtId="178" fontId="3" fillId="0" borderId="33" xfId="22" applyFont="1" applyBorder="1" applyAlignment="1">
      <alignment horizontal="center" vertical="center"/>
    </xf>
    <xf numFmtId="41" fontId="19" fillId="0" borderId="36" xfId="10" applyNumberFormat="1" applyFont="1" applyBorder="1" applyAlignment="1">
      <alignment horizontal="right" vertical="center"/>
    </xf>
    <xf numFmtId="191" fontId="3" fillId="0" borderId="4" xfId="23" applyNumberFormat="1" applyFont="1" applyBorder="1" applyAlignment="1">
      <alignment vertical="center"/>
    </xf>
    <xf numFmtId="178" fontId="3" fillId="0" borderId="29" xfId="23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3" fillId="0" borderId="0" xfId="33" applyFont="1" applyAlignment="1">
      <alignment vertical="center"/>
    </xf>
    <xf numFmtId="0" fontId="3" fillId="0" borderId="0" xfId="33" applyFont="1" applyAlignment="1">
      <alignment horizontal="center" vertical="center"/>
    </xf>
    <xf numFmtId="178" fontId="3" fillId="0" borderId="0" xfId="34" applyFont="1"/>
    <xf numFmtId="194" fontId="3" fillId="0" borderId="11" xfId="35" applyNumberFormat="1" applyFont="1" applyBorder="1" applyAlignment="1">
      <alignment horizontal="left"/>
    </xf>
    <xf numFmtId="0" fontId="3" fillId="0" borderId="11" xfId="33" applyFont="1" applyBorder="1" applyAlignment="1">
      <alignment vertical="center"/>
    </xf>
    <xf numFmtId="0" fontId="3" fillId="0" borderId="11" xfId="33" applyFont="1" applyBorder="1" applyAlignment="1">
      <alignment horizontal="center"/>
    </xf>
    <xf numFmtId="0" fontId="3" fillId="0" borderId="15" xfId="33" applyFont="1" applyBorder="1" applyAlignment="1">
      <alignment horizontal="right" vertical="center"/>
    </xf>
    <xf numFmtId="0" fontId="3" fillId="0" borderId="17" xfId="33" applyFont="1" applyBorder="1" applyAlignment="1">
      <alignment horizontal="center" vertical="center" shrinkToFit="1"/>
    </xf>
    <xf numFmtId="0" fontId="3" fillId="0" borderId="17" xfId="33" applyFont="1" applyBorder="1" applyAlignment="1">
      <alignment vertical="center"/>
    </xf>
    <xf numFmtId="0" fontId="3" fillId="0" borderId="21" xfId="33" applyFont="1" applyBorder="1" applyAlignment="1">
      <alignment vertical="center"/>
    </xf>
    <xf numFmtId="0" fontId="3" fillId="0" borderId="43" xfId="33" applyFont="1" applyBorder="1" applyAlignment="1">
      <alignment horizontal="center" vertical="center" shrinkToFit="1"/>
    </xf>
    <xf numFmtId="0" fontId="3" fillId="0" borderId="24" xfId="33" applyFont="1" applyBorder="1" applyAlignment="1">
      <alignment horizontal="center" vertical="center" shrinkToFit="1"/>
    </xf>
    <xf numFmtId="0" fontId="3" fillId="0" borderId="84" xfId="33" applyFont="1" applyBorder="1" applyAlignment="1">
      <alignment horizontal="distributed" vertical="center" justifyLastLine="1"/>
    </xf>
    <xf numFmtId="38" fontId="3" fillId="0" borderId="88" xfId="10" applyFont="1" applyFill="1" applyBorder="1" applyAlignment="1">
      <alignment horizontal="center" vertical="center"/>
    </xf>
    <xf numFmtId="38" fontId="3" fillId="0" borderId="89" xfId="10" applyFont="1" applyFill="1" applyBorder="1" applyAlignment="1">
      <alignment horizontal="center" vertical="center"/>
    </xf>
    <xf numFmtId="0" fontId="3" fillId="0" borderId="90" xfId="33" applyFont="1" applyBorder="1" applyAlignment="1">
      <alignment horizontal="center" vertical="center"/>
    </xf>
    <xf numFmtId="187" fontId="3" fillId="0" borderId="57" xfId="10" applyNumberFormat="1" applyFont="1" applyFill="1" applyBorder="1" applyAlignment="1">
      <alignment vertical="center"/>
    </xf>
    <xf numFmtId="0" fontId="3" fillId="0" borderId="28" xfId="33" applyFont="1" applyBorder="1" applyAlignment="1">
      <alignment horizontal="center" vertical="center" wrapText="1"/>
    </xf>
    <xf numFmtId="0" fontId="8" fillId="0" borderId="31" xfId="36" applyFont="1" applyBorder="1">
      <alignment vertical="center"/>
    </xf>
    <xf numFmtId="195" fontId="3" fillId="0" borderId="94" xfId="36" applyNumberFormat="1" applyFont="1" applyBorder="1" applyAlignment="1">
      <alignment horizontal="right" vertical="center"/>
    </xf>
    <xf numFmtId="0" fontId="3" fillId="0" borderId="28" xfId="33" applyFont="1" applyBorder="1" applyAlignment="1">
      <alignment horizontal="left" vertical="center" wrapText="1"/>
    </xf>
    <xf numFmtId="0" fontId="3" fillId="0" borderId="31" xfId="33" applyFont="1" applyBorder="1" applyAlignment="1">
      <alignment horizontal="left" vertical="center" wrapText="1"/>
    </xf>
    <xf numFmtId="195" fontId="3" fillId="0" borderId="4" xfId="36" applyNumberFormat="1" applyFont="1" applyBorder="1" applyAlignment="1">
      <alignment horizontal="right" vertical="center"/>
    </xf>
    <xf numFmtId="0" fontId="3" fillId="0" borderId="1" xfId="33" applyFont="1" applyBorder="1" applyAlignment="1">
      <alignment horizontal="left" vertical="center"/>
    </xf>
    <xf numFmtId="195" fontId="3" fillId="0" borderId="44" xfId="1" applyNumberFormat="1" applyFont="1" applyBorder="1" applyAlignment="1">
      <alignment vertical="center"/>
    </xf>
    <xf numFmtId="195" fontId="3" fillId="0" borderId="4" xfId="1" applyNumberFormat="1" applyFont="1" applyBorder="1" applyAlignment="1">
      <alignment vertical="center"/>
    </xf>
    <xf numFmtId="195" fontId="3" fillId="0" borderId="47" xfId="1" applyNumberFormat="1" applyFont="1" applyBorder="1" applyAlignment="1">
      <alignment vertical="center"/>
    </xf>
    <xf numFmtId="195" fontId="3" fillId="0" borderId="47" xfId="36" applyNumberFormat="1" applyFont="1" applyBorder="1" applyAlignment="1">
      <alignment horizontal="right" vertical="center"/>
    </xf>
    <xf numFmtId="0" fontId="3" fillId="0" borderId="2" xfId="33" applyFont="1" applyBorder="1" applyAlignment="1">
      <alignment vertical="center"/>
    </xf>
    <xf numFmtId="0" fontId="3" fillId="0" borderId="95" xfId="33" applyFont="1" applyBorder="1" applyAlignment="1">
      <alignment horizontal="left" vertical="center"/>
    </xf>
    <xf numFmtId="195" fontId="3" fillId="0" borderId="96" xfId="1" applyNumberFormat="1" applyFont="1" applyBorder="1" applyAlignment="1">
      <alignment vertical="center"/>
    </xf>
    <xf numFmtId="195" fontId="3" fillId="0" borderId="97" xfId="1" applyNumberFormat="1" applyFont="1" applyBorder="1" applyAlignment="1">
      <alignment vertical="center"/>
    </xf>
    <xf numFmtId="195" fontId="3" fillId="0" borderId="98" xfId="1" applyNumberFormat="1" applyFont="1" applyBorder="1" applyAlignment="1">
      <alignment vertical="center"/>
    </xf>
    <xf numFmtId="0" fontId="3" fillId="0" borderId="31" xfId="33" applyFont="1" applyBorder="1" applyAlignment="1">
      <alignment vertical="center"/>
    </xf>
    <xf numFmtId="195" fontId="3" fillId="0" borderId="44" xfId="36" applyNumberFormat="1" applyFont="1" applyBorder="1" applyAlignment="1">
      <alignment horizontal="right" vertical="center"/>
    </xf>
    <xf numFmtId="0" fontId="3" fillId="0" borderId="28" xfId="33" applyFont="1" applyBorder="1" applyAlignment="1">
      <alignment horizontal="left" vertical="center"/>
    </xf>
    <xf numFmtId="0" fontId="3" fillId="0" borderId="31" xfId="33" applyFont="1" applyBorder="1" applyAlignment="1">
      <alignment horizontal="left" vertical="center"/>
    </xf>
    <xf numFmtId="195" fontId="3" fillId="0" borderId="30" xfId="1" applyNumberFormat="1" applyFont="1" applyBorder="1" applyAlignment="1">
      <alignment vertical="center"/>
    </xf>
    <xf numFmtId="195" fontId="3" fillId="0" borderId="29" xfId="1" applyNumberFormat="1" applyFont="1" applyBorder="1" applyAlignment="1">
      <alignment vertical="center"/>
    </xf>
    <xf numFmtId="0" fontId="3" fillId="0" borderId="100" xfId="33" applyFont="1" applyBorder="1" applyAlignment="1">
      <alignment horizontal="left" vertical="center"/>
    </xf>
    <xf numFmtId="195" fontId="3" fillId="0" borderId="101" xfId="1" applyNumberFormat="1" applyFont="1" applyBorder="1" applyAlignment="1">
      <alignment vertical="center"/>
    </xf>
    <xf numFmtId="195" fontId="3" fillId="0" borderId="102" xfId="1" applyNumberFormat="1" applyFont="1" applyBorder="1" applyAlignment="1">
      <alignment vertical="center"/>
    </xf>
    <xf numFmtId="195" fontId="3" fillId="0" borderId="103" xfId="1" applyNumberFormat="1" applyFont="1" applyBorder="1" applyAlignment="1">
      <alignment vertical="center"/>
    </xf>
    <xf numFmtId="0" fontId="3" fillId="0" borderId="8" xfId="33" applyFont="1" applyBorder="1" applyAlignment="1">
      <alignment horizontal="center" vertical="center"/>
    </xf>
    <xf numFmtId="0" fontId="3" fillId="0" borderId="6" xfId="33" applyFont="1" applyBorder="1" applyAlignment="1">
      <alignment horizontal="center" vertical="center"/>
    </xf>
    <xf numFmtId="189" fontId="3" fillId="0" borderId="104" xfId="1" applyNumberFormat="1" applyFont="1" applyBorder="1" applyAlignment="1">
      <alignment vertical="center"/>
    </xf>
    <xf numFmtId="189" fontId="3" fillId="0" borderId="41" xfId="1" applyNumberFormat="1" applyFont="1" applyBorder="1" applyAlignment="1">
      <alignment vertical="center"/>
    </xf>
    <xf numFmtId="187" fontId="3" fillId="0" borderId="45" xfId="10" applyNumberFormat="1" applyFont="1" applyFill="1" applyBorder="1" applyAlignment="1">
      <alignment vertical="center"/>
    </xf>
    <xf numFmtId="41" fontId="3" fillId="0" borderId="8" xfId="33" applyNumberFormat="1" applyFont="1" applyBorder="1" applyAlignment="1">
      <alignment vertical="center"/>
    </xf>
    <xf numFmtId="41" fontId="3" fillId="0" borderId="9" xfId="33" applyNumberFormat="1" applyFont="1" applyBorder="1" applyAlignment="1">
      <alignment vertical="center"/>
    </xf>
    <xf numFmtId="189" fontId="3" fillId="0" borderId="6" xfId="1" applyNumberFormat="1" applyFont="1" applyBorder="1" applyAlignment="1">
      <alignment vertical="center"/>
    </xf>
    <xf numFmtId="196" fontId="3" fillId="0" borderId="6" xfId="10" applyNumberFormat="1" applyFont="1" applyFill="1" applyBorder="1" applyAlignment="1">
      <alignment vertical="center"/>
    </xf>
    <xf numFmtId="41" fontId="3" fillId="0" borderId="6" xfId="33" applyNumberFormat="1" applyFont="1" applyBorder="1" applyAlignment="1">
      <alignment vertical="center"/>
    </xf>
    <xf numFmtId="178" fontId="6" fillId="0" borderId="0" xfId="34" applyFont="1"/>
    <xf numFmtId="0" fontId="6" fillId="0" borderId="0" xfId="33" applyFont="1" applyAlignment="1">
      <alignment vertical="center"/>
    </xf>
    <xf numFmtId="0" fontId="3" fillId="0" borderId="17" xfId="33" applyFont="1" applyBorder="1" applyAlignment="1">
      <alignment horizontal="center" vertical="center"/>
    </xf>
    <xf numFmtId="0" fontId="3" fillId="0" borderId="92" xfId="19" applyFont="1" applyBorder="1">
      <alignment vertical="center"/>
    </xf>
    <xf numFmtId="0" fontId="3" fillId="0" borderId="25" xfId="19" applyFont="1" applyBorder="1">
      <alignment vertical="center"/>
    </xf>
    <xf numFmtId="195" fontId="3" fillId="0" borderId="94" xfId="1" applyNumberFormat="1" applyFont="1" applyBorder="1" applyAlignment="1">
      <alignment horizontal="center" vertical="center"/>
    </xf>
    <xf numFmtId="189" fontId="3" fillId="0" borderId="94" xfId="1" applyNumberFormat="1" applyFont="1" applyBorder="1" applyAlignment="1">
      <alignment horizontal="right" vertical="center"/>
    </xf>
    <xf numFmtId="38" fontId="8" fillId="0" borderId="24" xfId="9" applyFont="1" applyFill="1" applyBorder="1">
      <alignment vertical="center"/>
    </xf>
    <xf numFmtId="38" fontId="3" fillId="0" borderId="93" xfId="9" applyFont="1" applyFill="1" applyBorder="1" applyAlignment="1">
      <alignment horizontal="right" vertical="center" indent="1"/>
    </xf>
    <xf numFmtId="197" fontId="3" fillId="0" borderId="57" xfId="10" applyNumberFormat="1" applyFont="1" applyFill="1" applyBorder="1" applyAlignment="1">
      <alignment vertical="center"/>
    </xf>
    <xf numFmtId="0" fontId="3" fillId="0" borderId="2" xfId="19" applyFont="1" applyBorder="1">
      <alignment vertical="center"/>
    </xf>
    <xf numFmtId="0" fontId="3" fillId="0" borderId="30" xfId="19" applyFont="1" applyBorder="1">
      <alignment vertical="center"/>
    </xf>
    <xf numFmtId="38" fontId="8" fillId="0" borderId="98" xfId="9" applyFont="1" applyFill="1" applyBorder="1">
      <alignment vertical="center"/>
    </xf>
    <xf numFmtId="38" fontId="3" fillId="0" borderId="95" xfId="9" applyFont="1" applyFill="1" applyBorder="1" applyAlignment="1">
      <alignment horizontal="right" vertical="center" indent="1"/>
    </xf>
    <xf numFmtId="0" fontId="3" fillId="0" borderId="1" xfId="19" applyFont="1" applyBorder="1">
      <alignment vertical="center"/>
    </xf>
    <xf numFmtId="0" fontId="3" fillId="0" borderId="108" xfId="19" applyFont="1" applyBorder="1">
      <alignment vertical="center"/>
    </xf>
    <xf numFmtId="0" fontId="3" fillId="0" borderId="28" xfId="33" applyFont="1" applyBorder="1" applyAlignment="1">
      <alignment vertical="center" wrapText="1"/>
    </xf>
    <xf numFmtId="0" fontId="3" fillId="0" borderId="2" xfId="33" applyFont="1" applyBorder="1" applyAlignment="1">
      <alignment vertical="center" wrapText="1"/>
    </xf>
    <xf numFmtId="0" fontId="3" fillId="0" borderId="31" xfId="33" applyFont="1" applyBorder="1" applyAlignment="1">
      <alignment vertical="center" wrapText="1"/>
    </xf>
    <xf numFmtId="0" fontId="3" fillId="0" borderId="4" xfId="19" applyFont="1" applyBorder="1" applyAlignment="1">
      <alignment horizontal="center" vertical="center"/>
    </xf>
    <xf numFmtId="189" fontId="3" fillId="0" borderId="4" xfId="1" applyNumberFormat="1" applyFont="1" applyBorder="1" applyAlignment="1">
      <alignment horizontal="right" vertical="center"/>
    </xf>
    <xf numFmtId="195" fontId="3" fillId="0" borderId="4" xfId="1" applyNumberFormat="1" applyFont="1" applyBorder="1" applyAlignment="1">
      <alignment horizontal="center" vertical="center"/>
    </xf>
    <xf numFmtId="195" fontId="3" fillId="0" borderId="28" xfId="1" applyNumberFormat="1" applyFont="1" applyBorder="1" applyAlignment="1">
      <alignment vertical="center"/>
    </xf>
    <xf numFmtId="0" fontId="3" fillId="0" borderId="97" xfId="19" applyFont="1" applyBorder="1" applyAlignment="1">
      <alignment horizontal="center" vertical="center"/>
    </xf>
    <xf numFmtId="189" fontId="3" fillId="0" borderId="29" xfId="33" applyNumberFormat="1" applyFont="1" applyBorder="1" applyAlignment="1">
      <alignment vertical="center"/>
    </xf>
    <xf numFmtId="195" fontId="3" fillId="0" borderId="29" xfId="33" applyNumberFormat="1" applyFont="1" applyBorder="1" applyAlignment="1">
      <alignment horizontal="center" vertical="center"/>
    </xf>
    <xf numFmtId="189" fontId="3" fillId="0" borderId="4" xfId="1" applyNumberFormat="1" applyFont="1" applyBorder="1" applyAlignment="1">
      <alignment vertical="center"/>
    </xf>
    <xf numFmtId="0" fontId="3" fillId="0" borderId="31" xfId="33" applyFont="1" applyBorder="1" applyAlignment="1">
      <alignment horizontal="center" vertical="center" wrapText="1"/>
    </xf>
    <xf numFmtId="189" fontId="3" fillId="0" borderId="97" xfId="1" applyNumberFormat="1" applyFont="1" applyBorder="1" applyAlignment="1">
      <alignment vertical="center"/>
    </xf>
    <xf numFmtId="0" fontId="3" fillId="0" borderId="1" xfId="33" applyFont="1" applyBorder="1" applyAlignment="1">
      <alignment horizontal="left" vertical="center" wrapText="1"/>
    </xf>
    <xf numFmtId="0" fontId="3" fillId="0" borderId="95" xfId="33" applyFont="1" applyBorder="1" applyAlignment="1">
      <alignment horizontal="left" vertical="center" wrapText="1"/>
    </xf>
    <xf numFmtId="196" fontId="3" fillId="0" borderId="109" xfId="10" applyNumberFormat="1" applyFont="1" applyFill="1" applyBorder="1" applyAlignment="1">
      <alignment vertical="center"/>
    </xf>
    <xf numFmtId="0" fontId="3" fillId="0" borderId="38" xfId="33" applyFont="1" applyBorder="1" applyAlignment="1">
      <alignment horizontal="left" vertical="center" wrapText="1"/>
    </xf>
    <xf numFmtId="0" fontId="3" fillId="0" borderId="0" xfId="33" applyFont="1" applyAlignment="1">
      <alignment horizontal="left" vertical="center" wrapText="1"/>
    </xf>
    <xf numFmtId="0" fontId="3" fillId="0" borderId="100" xfId="33" applyFont="1" applyBorder="1" applyAlignment="1">
      <alignment horizontal="left" vertical="center" wrapText="1"/>
    </xf>
    <xf numFmtId="189" fontId="3" fillId="0" borderId="102" xfId="1" applyNumberFormat="1" applyFont="1" applyBorder="1" applyAlignment="1">
      <alignment vertical="center"/>
    </xf>
    <xf numFmtId="0" fontId="3" fillId="0" borderId="32" xfId="33" applyFont="1" applyBorder="1" applyAlignment="1">
      <alignment horizontal="left" vertical="center" wrapText="1"/>
    </xf>
    <xf numFmtId="0" fontId="3" fillId="0" borderId="35" xfId="33" applyFont="1" applyBorder="1" applyAlignment="1">
      <alignment horizontal="left" vertical="center" wrapText="1"/>
    </xf>
    <xf numFmtId="0" fontId="3" fillId="0" borderId="37" xfId="33" applyFont="1" applyBorder="1" applyAlignment="1">
      <alignment horizontal="left" vertical="center" wrapText="1"/>
    </xf>
    <xf numFmtId="189" fontId="3" fillId="0" borderId="36" xfId="1" applyNumberFormat="1" applyFont="1" applyBorder="1" applyAlignment="1">
      <alignment vertical="center"/>
    </xf>
    <xf numFmtId="196" fontId="3" fillId="0" borderId="110" xfId="10" applyNumberFormat="1" applyFont="1" applyFill="1" applyBorder="1" applyAlignment="1">
      <alignment vertical="center"/>
    </xf>
    <xf numFmtId="196" fontId="3" fillId="0" borderId="45" xfId="10" applyNumberFormat="1" applyFont="1" applyFill="1" applyBorder="1" applyAlignment="1">
      <alignment vertical="center"/>
    </xf>
    <xf numFmtId="0" fontId="3" fillId="0" borderId="91" xfId="19" applyFont="1" applyBorder="1">
      <alignment vertical="center"/>
    </xf>
    <xf numFmtId="0" fontId="3" fillId="0" borderId="28" xfId="19" applyFont="1" applyBorder="1">
      <alignment vertical="center"/>
    </xf>
    <xf numFmtId="0" fontId="3" fillId="0" borderId="107" xfId="19" applyFont="1" applyBorder="1">
      <alignment vertical="center"/>
    </xf>
    <xf numFmtId="0" fontId="3" fillId="0" borderId="28" xfId="33" applyFont="1" applyBorder="1" applyAlignment="1">
      <alignment vertical="center"/>
    </xf>
    <xf numFmtId="0" fontId="3" fillId="0" borderId="2" xfId="33" applyFont="1" applyBorder="1" applyAlignment="1">
      <alignment horizontal="center" vertical="center"/>
    </xf>
    <xf numFmtId="195" fontId="3" fillId="0" borderId="97" xfId="1" applyNumberFormat="1" applyFont="1" applyBorder="1" applyAlignment="1">
      <alignment horizontal="center" vertical="center"/>
    </xf>
    <xf numFmtId="0" fontId="8" fillId="0" borderId="2" xfId="36" applyFont="1" applyBorder="1">
      <alignment vertical="center"/>
    </xf>
    <xf numFmtId="0" fontId="3" fillId="0" borderId="1" xfId="33" applyFont="1" applyBorder="1" applyAlignment="1">
      <alignment vertical="center"/>
    </xf>
    <xf numFmtId="0" fontId="3" fillId="0" borderId="99" xfId="33" applyFont="1" applyBorder="1" applyAlignment="1">
      <alignment vertical="center"/>
    </xf>
    <xf numFmtId="0" fontId="3" fillId="0" borderId="91" xfId="33" applyFont="1" applyBorder="1" applyAlignment="1">
      <alignment vertical="center"/>
    </xf>
    <xf numFmtId="0" fontId="8" fillId="0" borderId="92" xfId="36" applyFont="1" applyBorder="1">
      <alignment vertical="center"/>
    </xf>
    <xf numFmtId="198" fontId="3" fillId="0" borderId="47" xfId="10" applyNumberFormat="1" applyFont="1" applyBorder="1" applyAlignment="1">
      <alignment horizontal="left" vertical="center"/>
    </xf>
    <xf numFmtId="198" fontId="3" fillId="0" borderId="46" xfId="10" applyNumberFormat="1" applyFont="1" applyBorder="1" applyAlignment="1">
      <alignment horizontal="left" vertical="center"/>
    </xf>
    <xf numFmtId="198" fontId="3" fillId="0" borderId="50" xfId="10" applyNumberFormat="1" applyFont="1" applyBorder="1" applyAlignment="1">
      <alignment horizontal="left" vertical="center"/>
    </xf>
    <xf numFmtId="0" fontId="8" fillId="0" borderId="93" xfId="36" applyFont="1" applyBorder="1">
      <alignment vertical="center"/>
    </xf>
    <xf numFmtId="0" fontId="3" fillId="0" borderId="99" xfId="33" applyFont="1" applyBorder="1" applyAlignment="1">
      <alignment horizontal="left" vertical="center" wrapText="1"/>
    </xf>
    <xf numFmtId="0" fontId="3" fillId="0" borderId="2" xfId="33" applyFont="1" applyBorder="1" applyAlignment="1">
      <alignment horizontal="left" vertical="center"/>
    </xf>
    <xf numFmtId="0" fontId="6" fillId="0" borderId="10" xfId="37" applyFont="1" applyBorder="1"/>
    <xf numFmtId="0" fontId="6" fillId="0" borderId="11" xfId="37" applyFont="1" applyBorder="1"/>
    <xf numFmtId="0" fontId="6" fillId="0" borderId="15" xfId="37" applyFont="1" applyBorder="1"/>
    <xf numFmtId="0" fontId="6" fillId="0" borderId="0" xfId="37" applyFont="1"/>
    <xf numFmtId="0" fontId="6" fillId="0" borderId="99" xfId="37" applyFont="1" applyBorder="1" applyAlignment="1">
      <alignment horizontal="center" vertical="center"/>
    </xf>
    <xf numFmtId="0" fontId="6" fillId="0" borderId="0" xfId="37" applyFont="1" applyAlignment="1">
      <alignment horizontal="center" vertical="center"/>
    </xf>
    <xf numFmtId="0" fontId="6" fillId="0" borderId="0" xfId="37" applyFont="1" applyAlignment="1">
      <alignment horizontal="distributed" vertical="center"/>
    </xf>
    <xf numFmtId="0" fontId="6" fillId="0" borderId="100" xfId="37" applyFont="1" applyBorder="1" applyAlignment="1">
      <alignment horizontal="center" vertical="center"/>
    </xf>
    <xf numFmtId="0" fontId="6" fillId="0" borderId="100" xfId="37" applyFont="1" applyBorder="1"/>
    <xf numFmtId="0" fontId="6" fillId="0" borderId="38" xfId="37" applyFont="1" applyBorder="1"/>
    <xf numFmtId="0" fontId="6" fillId="0" borderId="3" xfId="37" applyFont="1" applyBorder="1"/>
    <xf numFmtId="0" fontId="6" fillId="0" borderId="99" xfId="37" applyFont="1" applyBorder="1" applyAlignment="1">
      <alignment vertical="center"/>
    </xf>
    <xf numFmtId="0" fontId="6" fillId="0" borderId="0" xfId="37" applyFont="1" applyAlignment="1">
      <alignment vertical="center"/>
    </xf>
    <xf numFmtId="0" fontId="6" fillId="0" borderId="103" xfId="37" applyFont="1" applyBorder="1"/>
    <xf numFmtId="0" fontId="6" fillId="0" borderId="0" xfId="37" applyFont="1" applyAlignment="1">
      <alignment horizontal="left"/>
    </xf>
    <xf numFmtId="0" fontId="6" fillId="0" borderId="101" xfId="37" applyFont="1" applyBorder="1"/>
    <xf numFmtId="0" fontId="6" fillId="0" borderId="103" xfId="37" applyFont="1" applyBorder="1" applyAlignment="1">
      <alignment vertical="top"/>
    </xf>
    <xf numFmtId="0" fontId="6" fillId="0" borderId="0" xfId="37" applyFont="1" applyAlignment="1">
      <alignment vertical="top"/>
    </xf>
    <xf numFmtId="0" fontId="6" fillId="0" borderId="100" xfId="37" applyFont="1" applyBorder="1" applyAlignment="1">
      <alignment vertical="top"/>
    </xf>
    <xf numFmtId="0" fontId="6" fillId="0" borderId="38" xfId="37" applyFont="1" applyBorder="1" applyAlignment="1">
      <alignment vertical="center"/>
    </xf>
    <xf numFmtId="0" fontId="6" fillId="0" borderId="3" xfId="37" applyFont="1" applyBorder="1" applyAlignment="1">
      <alignment vertical="center"/>
    </xf>
    <xf numFmtId="0" fontId="6" fillId="0" borderId="107" xfId="37" applyFont="1" applyBorder="1" applyAlignment="1">
      <alignment vertical="center"/>
    </xf>
    <xf numFmtId="0" fontId="6" fillId="0" borderId="1" xfId="37" applyFont="1" applyBorder="1" applyAlignment="1">
      <alignment vertical="center"/>
    </xf>
    <xf numFmtId="0" fontId="6" fillId="0" borderId="113" xfId="37" applyFont="1" applyBorder="1" applyAlignment="1">
      <alignment vertical="center"/>
    </xf>
    <xf numFmtId="0" fontId="6" fillId="0" borderId="108" xfId="37" applyFont="1" applyBorder="1" applyAlignment="1">
      <alignment vertical="center"/>
    </xf>
    <xf numFmtId="0" fontId="6" fillId="0" borderId="101" xfId="37" applyFont="1" applyBorder="1" applyAlignment="1">
      <alignment vertical="center"/>
    </xf>
    <xf numFmtId="0" fontId="6" fillId="0" borderId="16" xfId="37" applyFont="1" applyBorder="1" applyAlignment="1">
      <alignment vertical="center"/>
    </xf>
    <xf numFmtId="0" fontId="6" fillId="0" borderId="17" xfId="37" applyFont="1" applyBorder="1" applyAlignment="1">
      <alignment vertical="center"/>
    </xf>
    <xf numFmtId="0" fontId="6" fillId="0" borderId="19" xfId="37" applyFont="1" applyBorder="1" applyAlignment="1">
      <alignment vertical="center"/>
    </xf>
    <xf numFmtId="0" fontId="6" fillId="0" borderId="112" xfId="37" applyFont="1" applyBorder="1" applyAlignment="1">
      <alignment vertical="center" wrapText="1"/>
    </xf>
    <xf numFmtId="0" fontId="6" fillId="0" borderId="3" xfId="37" applyFont="1" applyBorder="1" applyAlignment="1">
      <alignment vertical="center" wrapText="1"/>
    </xf>
    <xf numFmtId="0" fontId="6" fillId="0" borderId="39" xfId="37" applyFont="1" applyBorder="1" applyAlignment="1">
      <alignment vertical="center" wrapText="1"/>
    </xf>
    <xf numFmtId="0" fontId="6" fillId="0" borderId="103" xfId="37" applyFont="1" applyBorder="1" applyAlignment="1">
      <alignment vertical="center" wrapText="1"/>
    </xf>
    <xf numFmtId="0" fontId="6" fillId="0" borderId="0" xfId="37" applyFont="1" applyAlignment="1">
      <alignment vertical="center" wrapText="1"/>
    </xf>
    <xf numFmtId="0" fontId="6" fillId="0" borderId="100" xfId="37" applyFont="1" applyBorder="1" applyAlignment="1">
      <alignment vertical="center" wrapText="1"/>
    </xf>
    <xf numFmtId="0" fontId="6" fillId="0" borderId="98" xfId="37" applyFont="1" applyBorder="1" applyAlignment="1">
      <alignment vertical="center" wrapText="1"/>
    </xf>
    <xf numFmtId="0" fontId="6" fillId="0" borderId="1" xfId="37" applyFont="1" applyBorder="1" applyAlignment="1">
      <alignment vertical="center" wrapText="1"/>
    </xf>
    <xf numFmtId="0" fontId="6" fillId="0" borderId="95" xfId="37" applyFont="1" applyBorder="1" applyAlignment="1">
      <alignment vertical="center" wrapText="1"/>
    </xf>
    <xf numFmtId="0" fontId="6" fillId="0" borderId="0" xfId="37" applyFont="1" applyAlignment="1">
      <alignment vertical="center" shrinkToFit="1"/>
    </xf>
    <xf numFmtId="0" fontId="6" fillId="0" borderId="101" xfId="37" applyFont="1" applyBorder="1" applyAlignment="1">
      <alignment vertical="center" shrinkToFit="1"/>
    </xf>
    <xf numFmtId="0" fontId="6" fillId="0" borderId="112" xfId="18" applyFont="1" applyBorder="1" applyAlignment="1">
      <alignment vertical="top" wrapText="1"/>
    </xf>
    <xf numFmtId="0" fontId="6" fillId="0" borderId="3" xfId="18" applyFont="1" applyBorder="1" applyAlignment="1">
      <alignment vertical="top" wrapText="1"/>
    </xf>
    <xf numFmtId="0" fontId="6" fillId="0" borderId="39" xfId="18" applyFont="1" applyBorder="1" applyAlignment="1">
      <alignment vertical="top" wrapText="1"/>
    </xf>
    <xf numFmtId="0" fontId="6" fillId="0" borderId="103" xfId="18" applyFont="1" applyBorder="1" applyAlignment="1">
      <alignment vertical="top" wrapText="1"/>
    </xf>
    <xf numFmtId="0" fontId="6" fillId="0" borderId="0" xfId="18" applyFont="1" applyAlignment="1">
      <alignment vertical="top" wrapText="1"/>
    </xf>
    <xf numFmtId="0" fontId="6" fillId="0" borderId="100" xfId="18" applyFont="1" applyBorder="1" applyAlignment="1">
      <alignment vertical="top" wrapText="1"/>
    </xf>
    <xf numFmtId="0" fontId="6" fillId="0" borderId="18" xfId="18" applyFont="1" applyBorder="1" applyAlignment="1">
      <alignment vertical="top" wrapText="1"/>
    </xf>
    <xf numFmtId="0" fontId="6" fillId="0" borderId="17" xfId="18" applyFont="1" applyBorder="1" applyAlignment="1">
      <alignment vertical="top" wrapText="1"/>
    </xf>
    <xf numFmtId="0" fontId="6" fillId="0" borderId="21" xfId="18" applyFont="1" applyBorder="1" applyAlignment="1">
      <alignment vertical="top" wrapText="1"/>
    </xf>
    <xf numFmtId="0" fontId="6" fillId="0" borderId="0" xfId="37" applyFont="1" applyAlignment="1">
      <alignment horizontal="right"/>
    </xf>
    <xf numFmtId="0" fontId="6" fillId="0" borderId="3" xfId="37" applyFont="1" applyBorder="1" applyAlignment="1">
      <alignment vertical="center" shrinkToFit="1"/>
    </xf>
    <xf numFmtId="0" fontId="6" fillId="0" borderId="113" xfId="37" applyFont="1" applyBorder="1" applyAlignment="1">
      <alignment vertical="center" shrinkToFit="1"/>
    </xf>
    <xf numFmtId="0" fontId="6" fillId="0" borderId="1" xfId="37" applyFont="1" applyBorder="1" applyAlignment="1">
      <alignment vertical="center" shrinkToFit="1"/>
    </xf>
    <xf numFmtId="0" fontId="6" fillId="0" borderId="108" xfId="37" applyFont="1" applyBorder="1" applyAlignment="1">
      <alignment vertical="center" shrinkToFit="1"/>
    </xf>
    <xf numFmtId="0" fontId="3" fillId="0" borderId="112" xfId="18" applyFont="1" applyBorder="1" applyAlignment="1">
      <alignment horizontal="left" vertical="center" shrinkToFit="1"/>
    </xf>
    <xf numFmtId="0" fontId="3" fillId="0" borderId="3" xfId="18" applyFont="1" applyBorder="1" applyAlignment="1">
      <alignment horizontal="left" vertical="center" shrinkToFit="1"/>
    </xf>
    <xf numFmtId="0" fontId="3" fillId="0" borderId="113" xfId="18" applyFont="1" applyBorder="1" applyAlignment="1">
      <alignment horizontal="left" vertical="center" shrinkToFit="1"/>
    </xf>
    <xf numFmtId="0" fontId="3" fillId="0" borderId="98" xfId="18" applyFont="1" applyBorder="1" applyAlignment="1">
      <alignment horizontal="left" vertical="center" shrinkToFit="1"/>
    </xf>
    <xf numFmtId="0" fontId="3" fillId="0" borderId="1" xfId="18" applyFont="1" applyBorder="1" applyAlignment="1">
      <alignment horizontal="left" vertical="center" shrinkToFit="1"/>
    </xf>
    <xf numFmtId="0" fontId="3" fillId="0" borderId="108" xfId="18" applyFont="1" applyBorder="1" applyAlignment="1">
      <alignment horizontal="left" vertical="center" shrinkToFit="1"/>
    </xf>
    <xf numFmtId="0" fontId="6" fillId="0" borderId="3" xfId="37" applyFont="1" applyBorder="1" applyAlignment="1">
      <alignment horizontal="left" vertical="center" shrinkToFit="1"/>
    </xf>
    <xf numFmtId="0" fontId="6" fillId="0" borderId="113" xfId="37" applyFont="1" applyBorder="1" applyAlignment="1">
      <alignment horizontal="left" vertical="center" shrinkToFit="1"/>
    </xf>
    <xf numFmtId="0" fontId="6" fillId="0" borderId="0" xfId="37" applyFont="1" applyAlignment="1">
      <alignment horizontal="left" vertical="center" shrinkToFit="1"/>
    </xf>
    <xf numFmtId="0" fontId="6" fillId="0" borderId="101" xfId="37" applyFont="1" applyBorder="1" applyAlignment="1">
      <alignment horizontal="left" vertical="center" shrinkToFit="1"/>
    </xf>
    <xf numFmtId="0" fontId="6" fillId="0" borderId="112" xfId="37" applyFont="1" applyBorder="1" applyAlignment="1">
      <alignment vertical="center" shrinkToFit="1"/>
    </xf>
    <xf numFmtId="0" fontId="6" fillId="0" borderId="103" xfId="37" applyFont="1" applyBorder="1" applyAlignment="1">
      <alignment vertical="center" shrinkToFit="1"/>
    </xf>
    <xf numFmtId="0" fontId="6" fillId="0" borderId="98" xfId="37" applyFont="1" applyBorder="1" applyAlignment="1">
      <alignment vertical="center" shrinkToFit="1"/>
    </xf>
    <xf numFmtId="0" fontId="6" fillId="0" borderId="1" xfId="37" applyFont="1" applyBorder="1" applyAlignment="1">
      <alignment horizontal="left" vertical="center" shrinkToFit="1"/>
    </xf>
    <xf numFmtId="0" fontId="6" fillId="0" borderId="108" xfId="37" applyFont="1" applyBorder="1" applyAlignment="1">
      <alignment horizontal="left" vertical="center" shrinkToFit="1"/>
    </xf>
    <xf numFmtId="0" fontId="6" fillId="11" borderId="0" xfId="0" applyFont="1" applyFill="1" applyAlignment="1">
      <alignment horizontal="left" vertical="top"/>
    </xf>
    <xf numFmtId="0" fontId="6" fillId="0" borderId="101" xfId="37" applyFont="1" applyBorder="1" applyAlignment="1">
      <alignment horizontal="left" vertical="top"/>
    </xf>
    <xf numFmtId="0" fontId="6" fillId="0" borderId="103" xfId="37" applyFont="1" applyBorder="1" applyAlignment="1">
      <alignment horizontal="left" vertical="top" wrapText="1"/>
    </xf>
    <xf numFmtId="0" fontId="6" fillId="0" borderId="0" xfId="37" applyFont="1" applyAlignment="1">
      <alignment horizontal="left" vertical="top"/>
    </xf>
    <xf numFmtId="0" fontId="6" fillId="0" borderId="100" xfId="37" applyFont="1" applyBorder="1" applyAlignment="1">
      <alignment horizontal="left" vertical="top"/>
    </xf>
    <xf numFmtId="0" fontId="6" fillId="0" borderId="103" xfId="37" applyFont="1" applyBorder="1" applyAlignment="1">
      <alignment horizontal="left" vertical="top"/>
    </xf>
    <xf numFmtId="0" fontId="6" fillId="0" borderId="98" xfId="37" applyFont="1" applyBorder="1" applyAlignment="1">
      <alignment horizontal="left" vertical="top"/>
    </xf>
    <xf numFmtId="0" fontId="6" fillId="0" borderId="1" xfId="37" applyFont="1" applyBorder="1" applyAlignment="1">
      <alignment horizontal="left" vertical="top"/>
    </xf>
    <xf numFmtId="0" fontId="6" fillId="0" borderId="95" xfId="37" applyFont="1" applyBorder="1" applyAlignment="1">
      <alignment horizontal="left" vertical="top"/>
    </xf>
    <xf numFmtId="0" fontId="6" fillId="0" borderId="98" xfId="37" applyFont="1" applyBorder="1" applyAlignment="1">
      <alignment horizontal="right" vertical="top"/>
    </xf>
    <xf numFmtId="0" fontId="6" fillId="0" borderId="1" xfId="37" applyFont="1" applyBorder="1" applyAlignment="1">
      <alignment horizontal="right" vertical="top"/>
    </xf>
    <xf numFmtId="0" fontId="6" fillId="0" borderId="1" xfId="37" applyFont="1" applyBorder="1" applyAlignment="1">
      <alignment horizontal="center" vertical="top"/>
    </xf>
    <xf numFmtId="0" fontId="6" fillId="0" borderId="108" xfId="37" applyFont="1" applyBorder="1" applyAlignment="1">
      <alignment horizontal="left" vertical="top"/>
    </xf>
    <xf numFmtId="0" fontId="6" fillId="0" borderId="103" xfId="37" applyFont="1" applyBorder="1" applyAlignment="1">
      <alignment horizontal="center"/>
    </xf>
    <xf numFmtId="0" fontId="6" fillId="0" borderId="0" xfId="37" applyFont="1" applyAlignment="1">
      <alignment horizontal="center"/>
    </xf>
    <xf numFmtId="0" fontId="6" fillId="0" borderId="0" xfId="37" applyFont="1" applyAlignment="1">
      <alignment horizontal="left"/>
    </xf>
    <xf numFmtId="0" fontId="6" fillId="0" borderId="4" xfId="37" applyFont="1" applyBorder="1" applyAlignment="1">
      <alignment horizontal="center" vertical="center"/>
    </xf>
    <xf numFmtId="0" fontId="6" fillId="0" borderId="47" xfId="37" applyFont="1" applyBorder="1" applyAlignment="1">
      <alignment horizontal="center" vertical="center"/>
    </xf>
    <xf numFmtId="0" fontId="6" fillId="11" borderId="112" xfId="0" applyFont="1" applyFill="1" applyBorder="1" applyAlignment="1">
      <alignment horizontal="center"/>
    </xf>
    <xf numFmtId="0" fontId="6" fillId="0" borderId="3" xfId="37" applyFont="1" applyBorder="1" applyAlignment="1">
      <alignment horizontal="center"/>
    </xf>
    <xf numFmtId="0" fontId="6" fillId="11" borderId="0" xfId="0" applyFont="1" applyFill="1" applyAlignment="1">
      <alignment horizontal="right"/>
    </xf>
    <xf numFmtId="0" fontId="6" fillId="11" borderId="3" xfId="0" applyFont="1" applyFill="1" applyBorder="1" applyAlignment="1">
      <alignment horizontal="left"/>
    </xf>
    <xf numFmtId="0" fontId="6" fillId="0" borderId="3" xfId="37" applyFont="1" applyBorder="1" applyAlignment="1">
      <alignment horizontal="left"/>
    </xf>
    <xf numFmtId="0" fontId="6" fillId="11" borderId="3" xfId="0" applyFont="1" applyFill="1" applyBorder="1" applyAlignment="1">
      <alignment horizontal="center"/>
    </xf>
    <xf numFmtId="0" fontId="6" fillId="0" borderId="113" xfId="37" applyFont="1" applyBorder="1" applyAlignment="1">
      <alignment horizontal="center"/>
    </xf>
    <xf numFmtId="0" fontId="6" fillId="0" borderId="3" xfId="37" applyFont="1" applyBorder="1" applyAlignment="1">
      <alignment horizontal="center" vertical="center" textRotation="255"/>
    </xf>
    <xf numFmtId="0" fontId="6" fillId="0" borderId="0" xfId="37" applyFont="1" applyAlignment="1">
      <alignment horizontal="center" vertical="center" textRotation="255"/>
    </xf>
    <xf numFmtId="0" fontId="6" fillId="0" borderId="103" xfId="37" applyFont="1" applyBorder="1" applyAlignment="1">
      <alignment horizontal="center" vertical="center" textRotation="255"/>
    </xf>
    <xf numFmtId="0" fontId="6" fillId="0" borderId="98" xfId="37" applyFont="1" applyBorder="1" applyAlignment="1">
      <alignment horizontal="center" vertical="center" textRotation="255"/>
    </xf>
    <xf numFmtId="0" fontId="6" fillId="0" borderId="1" xfId="37" applyFont="1" applyBorder="1" applyAlignment="1">
      <alignment horizontal="center" vertical="center" textRotation="255"/>
    </xf>
    <xf numFmtId="0" fontId="7" fillId="0" borderId="112" xfId="37" applyFont="1" applyBorder="1" applyAlignment="1">
      <alignment vertical="center" shrinkToFit="1"/>
    </xf>
    <xf numFmtId="0" fontId="7" fillId="0" borderId="3" xfId="37" applyFont="1" applyBorder="1" applyAlignment="1">
      <alignment vertical="center" shrinkToFit="1"/>
    </xf>
    <xf numFmtId="0" fontId="7" fillId="0" borderId="39" xfId="37" applyFont="1" applyBorder="1" applyAlignment="1">
      <alignment vertical="center" shrinkToFit="1"/>
    </xf>
    <xf numFmtId="0" fontId="7" fillId="0" borderId="103" xfId="37" applyFont="1" applyBorder="1" applyAlignment="1">
      <alignment vertical="center" shrinkToFit="1"/>
    </xf>
    <xf numFmtId="0" fontId="7" fillId="0" borderId="0" xfId="37" applyFont="1" applyAlignment="1">
      <alignment vertical="center" shrinkToFit="1"/>
    </xf>
    <xf numFmtId="0" fontId="7" fillId="0" borderId="100" xfId="37" applyFont="1" applyBorder="1" applyAlignment="1">
      <alignment vertical="center" shrinkToFit="1"/>
    </xf>
    <xf numFmtId="0" fontId="6" fillId="11" borderId="0" xfId="0" applyFont="1" applyFill="1" applyAlignment="1">
      <alignment horizontal="right" vertical="top"/>
    </xf>
    <xf numFmtId="0" fontId="6" fillId="0" borderId="0" xfId="37" applyFont="1" applyAlignment="1">
      <alignment horizontal="right" vertical="top"/>
    </xf>
    <xf numFmtId="0" fontId="6" fillId="0" borderId="101" xfId="37" applyFont="1" applyBorder="1" applyAlignment="1">
      <alignment horizontal="center"/>
    </xf>
    <xf numFmtId="0" fontId="6" fillId="11" borderId="103" xfId="0" applyFont="1" applyFill="1" applyBorder="1" applyAlignment="1">
      <alignment horizontal="right" vertical="top"/>
    </xf>
    <xf numFmtId="0" fontId="6" fillId="0" borderId="94" xfId="37" applyFont="1" applyBorder="1" applyAlignment="1">
      <alignment horizontal="center" vertical="center" shrinkToFit="1"/>
    </xf>
    <xf numFmtId="0" fontId="6" fillId="0" borderId="97" xfId="37" applyFont="1" applyBorder="1" applyAlignment="1">
      <alignment horizontal="center" vertical="center" shrinkToFit="1"/>
    </xf>
    <xf numFmtId="0" fontId="6" fillId="0" borderId="51" xfId="37" applyFont="1" applyBorder="1" applyAlignment="1">
      <alignment horizontal="center" vertical="center" shrinkToFit="1"/>
    </xf>
    <xf numFmtId="0" fontId="6" fillId="0" borderId="111" xfId="37" applyFont="1" applyBorder="1" applyAlignment="1">
      <alignment horizontal="center" vertical="center" shrinkToFit="1"/>
    </xf>
    <xf numFmtId="0" fontId="6" fillId="0" borderId="44" xfId="37" applyFont="1" applyBorder="1" applyAlignment="1">
      <alignment horizontal="center" vertical="center"/>
    </xf>
    <xf numFmtId="0" fontId="6" fillId="0" borderId="94" xfId="37" applyFont="1" applyBorder="1" applyAlignment="1">
      <alignment horizontal="center" vertical="center"/>
    </xf>
    <xf numFmtId="0" fontId="6" fillId="0" borderId="59" xfId="37" applyFont="1" applyBorder="1" applyAlignment="1">
      <alignment horizontal="center" vertical="center" shrinkToFit="1"/>
    </xf>
    <xf numFmtId="0" fontId="6" fillId="0" borderId="96" xfId="37" applyFont="1" applyBorder="1" applyAlignment="1">
      <alignment horizontal="center" vertical="center" shrinkToFit="1"/>
    </xf>
    <xf numFmtId="0" fontId="6" fillId="0" borderId="0" xfId="37" applyFont="1" applyAlignment="1">
      <alignment horizontal="right" vertical="center"/>
    </xf>
    <xf numFmtId="199" fontId="6" fillId="0" borderId="0" xfId="37" applyNumberFormat="1" applyFont="1" applyAlignment="1">
      <alignment horizontal="center" vertical="center"/>
    </xf>
    <xf numFmtId="0" fontId="6" fillId="0" borderId="0" xfId="37" applyFont="1" applyAlignment="1">
      <alignment horizontal="left" vertical="center"/>
    </xf>
    <xf numFmtId="0" fontId="29" fillId="0" borderId="99" xfId="37" applyFont="1" applyBorder="1" applyAlignment="1">
      <alignment horizontal="center" vertical="center"/>
    </xf>
    <xf numFmtId="0" fontId="29" fillId="0" borderId="0" xfId="37" applyFont="1" applyAlignment="1">
      <alignment horizontal="center" vertical="center"/>
    </xf>
    <xf numFmtId="0" fontId="29" fillId="0" borderId="100" xfId="37" applyFont="1" applyBorder="1" applyAlignment="1">
      <alignment horizontal="center" vertical="center"/>
    </xf>
    <xf numFmtId="178" fontId="21" fillId="0" borderId="8" xfId="22" applyFont="1" applyBorder="1" applyAlignment="1">
      <alignment horizontal="center" vertical="center" justifyLastLine="1"/>
    </xf>
    <xf numFmtId="178" fontId="21" fillId="0" borderId="6" xfId="22" applyFont="1" applyBorder="1" applyAlignment="1">
      <alignment horizontal="center" vertical="center" justifyLastLine="1"/>
    </xf>
    <xf numFmtId="178" fontId="21" fillId="0" borderId="9" xfId="22" applyFont="1" applyBorder="1" applyAlignment="1">
      <alignment horizontal="center" vertical="center" justifyLastLine="1"/>
    </xf>
    <xf numFmtId="0" fontId="18" fillId="0" borderId="8" xfId="22" applyNumberFormat="1" applyFont="1" applyBorder="1" applyAlignment="1">
      <alignment horizontal="distributed" vertical="center" justifyLastLine="1"/>
    </xf>
    <xf numFmtId="0" fontId="18" fillId="0" borderId="6" xfId="22" applyNumberFormat="1" applyFont="1" applyBorder="1" applyAlignment="1">
      <alignment horizontal="distributed" vertical="center" justifyLastLine="1"/>
    </xf>
    <xf numFmtId="0" fontId="18" fillId="0" borderId="9" xfId="22" applyNumberFormat="1" applyFont="1" applyBorder="1" applyAlignment="1">
      <alignment horizontal="distributed" vertical="center" justifyLastLine="1"/>
    </xf>
    <xf numFmtId="178" fontId="18" fillId="0" borderId="10" xfId="22" applyFont="1" applyBorder="1" applyAlignment="1">
      <alignment horizontal="distributed" vertical="center" justifyLastLine="1"/>
    </xf>
    <xf numFmtId="178" fontId="18" fillId="0" borderId="16" xfId="22" applyFont="1" applyBorder="1" applyAlignment="1">
      <alignment horizontal="distributed" vertical="center" justifyLastLine="1"/>
    </xf>
    <xf numFmtId="178" fontId="18" fillId="0" borderId="12" xfId="22" applyFont="1" applyBorder="1" applyAlignment="1">
      <alignment horizontal="distributed" vertical="center" indent="4"/>
    </xf>
    <xf numFmtId="178" fontId="18" fillId="0" borderId="11" xfId="22" applyFont="1" applyBorder="1" applyAlignment="1">
      <alignment horizontal="distributed" vertical="center" indent="4"/>
    </xf>
    <xf numFmtId="178" fontId="18" fillId="0" borderId="13" xfId="22" applyFont="1" applyBorder="1" applyAlignment="1">
      <alignment horizontal="distributed" vertical="center" indent="4"/>
    </xf>
    <xf numFmtId="178" fontId="18" fillId="0" borderId="18" xfId="22" applyFont="1" applyBorder="1" applyAlignment="1">
      <alignment horizontal="distributed" vertical="center" indent="4"/>
    </xf>
    <xf numFmtId="178" fontId="18" fillId="0" borderId="17" xfId="22" applyFont="1" applyBorder="1" applyAlignment="1">
      <alignment horizontal="distributed" vertical="center" indent="4"/>
    </xf>
    <xf numFmtId="178" fontId="18" fillId="0" borderId="19" xfId="22" applyFont="1" applyBorder="1" applyAlignment="1">
      <alignment horizontal="distributed" vertical="center" indent="4"/>
    </xf>
    <xf numFmtId="178" fontId="18" fillId="0" borderId="14" xfId="22" applyFont="1" applyBorder="1" applyAlignment="1">
      <alignment horizontal="distributed" vertical="center" justifyLastLine="1"/>
    </xf>
    <xf numFmtId="178" fontId="18" fillId="0" borderId="20" xfId="22" applyFont="1" applyBorder="1" applyAlignment="1">
      <alignment horizontal="distributed" vertical="center" justifyLastLine="1"/>
    </xf>
    <xf numFmtId="0" fontId="18" fillId="0" borderId="14" xfId="24" applyFont="1" applyBorder="1" applyAlignment="1">
      <alignment horizontal="distributed" vertical="center" justifyLastLine="1"/>
    </xf>
    <xf numFmtId="0" fontId="18" fillId="0" borderId="20" xfId="24" applyFont="1" applyBorder="1" applyAlignment="1">
      <alignment horizontal="distributed" vertical="center" justifyLastLine="1"/>
    </xf>
    <xf numFmtId="0" fontId="18" fillId="0" borderId="14" xfId="10" applyNumberFormat="1" applyFont="1" applyBorder="1" applyAlignment="1">
      <alignment horizontal="distributed" vertical="center" justifyLastLine="1"/>
    </xf>
    <xf numFmtId="0" fontId="18" fillId="0" borderId="20" xfId="10" applyNumberFormat="1" applyFont="1" applyBorder="1" applyAlignment="1">
      <alignment horizontal="distributed" vertical="center" justifyLastLine="1"/>
    </xf>
    <xf numFmtId="0" fontId="18" fillId="0" borderId="48" xfId="10" applyNumberFormat="1" applyFont="1" applyBorder="1" applyAlignment="1">
      <alignment horizontal="distributed" vertical="center" justifyLastLine="1"/>
    </xf>
    <xf numFmtId="0" fontId="18" fillId="0" borderId="49" xfId="10" applyNumberFormat="1" applyFont="1" applyBorder="1" applyAlignment="1">
      <alignment horizontal="distributed" vertical="center" justifyLastLine="1"/>
    </xf>
    <xf numFmtId="0" fontId="3" fillId="0" borderId="8" xfId="33" applyFont="1" applyBorder="1" applyAlignment="1">
      <alignment horizontal="center" vertical="center"/>
    </xf>
    <xf numFmtId="0" fontId="3" fillId="0" borderId="6" xfId="33" applyFont="1" applyBorder="1" applyAlignment="1">
      <alignment horizontal="center" vertical="center"/>
    </xf>
    <xf numFmtId="0" fontId="3" fillId="0" borderId="9" xfId="33" applyFont="1" applyBorder="1" applyAlignment="1">
      <alignment horizontal="center" vertical="center"/>
    </xf>
    <xf numFmtId="189" fontId="3" fillId="0" borderId="8" xfId="1" applyNumberFormat="1" applyFont="1" applyBorder="1" applyAlignment="1">
      <alignment vertical="center"/>
    </xf>
    <xf numFmtId="189" fontId="3" fillId="0" borderId="104" xfId="1" applyNumberFormat="1" applyFont="1" applyBorder="1" applyAlignment="1">
      <alignment vertical="center"/>
    </xf>
    <xf numFmtId="189" fontId="3" fillId="0" borderId="42" xfId="1" applyNumberFormat="1" applyFont="1" applyBorder="1" applyAlignment="1">
      <alignment horizontal="center" vertical="center"/>
    </xf>
    <xf numFmtId="189" fontId="3" fillId="0" borderId="9" xfId="1" applyNumberFormat="1" applyFont="1" applyBorder="1" applyAlignment="1">
      <alignment horizontal="center" vertical="center"/>
    </xf>
    <xf numFmtId="189" fontId="3" fillId="0" borderId="28" xfId="1" applyNumberFormat="1" applyFont="1" applyBorder="1" applyAlignment="1">
      <alignment vertical="center"/>
    </xf>
    <xf numFmtId="189" fontId="3" fillId="0" borderId="30" xfId="1" applyNumberFormat="1" applyFont="1" applyBorder="1" applyAlignment="1">
      <alignment vertical="center"/>
    </xf>
    <xf numFmtId="189" fontId="3" fillId="0" borderId="29" xfId="1" applyNumberFormat="1" applyFont="1" applyBorder="1" applyAlignment="1">
      <alignment vertical="center"/>
    </xf>
    <xf numFmtId="189" fontId="3" fillId="0" borderId="31" xfId="1" applyNumberFormat="1" applyFont="1" applyBorder="1" applyAlignment="1">
      <alignment vertical="center"/>
    </xf>
    <xf numFmtId="0" fontId="3" fillId="0" borderId="38" xfId="33" applyFont="1" applyBorder="1" applyAlignment="1">
      <alignment horizontal="left" vertical="center" wrapText="1"/>
    </xf>
    <xf numFmtId="0" fontId="3" fillId="0" borderId="39" xfId="33" applyFont="1" applyBorder="1" applyAlignment="1">
      <alignment horizontal="left" vertical="center" wrapText="1"/>
    </xf>
    <xf numFmtId="189" fontId="3" fillId="0" borderId="32" xfId="1" applyNumberFormat="1" applyFont="1" applyBorder="1" applyAlignment="1">
      <alignment vertical="center"/>
    </xf>
    <xf numFmtId="189" fontId="3" fillId="0" borderId="33" xfId="1" applyNumberFormat="1" applyFont="1" applyBorder="1" applyAlignment="1">
      <alignment vertical="center"/>
    </xf>
    <xf numFmtId="189" fontId="3" fillId="0" borderId="34" xfId="1" applyNumberFormat="1" applyFont="1" applyBorder="1" applyAlignment="1">
      <alignment vertical="center"/>
    </xf>
    <xf numFmtId="189" fontId="3" fillId="0" borderId="37" xfId="1" applyNumberFormat="1" applyFont="1" applyBorder="1" applyAlignment="1">
      <alignment vertical="center"/>
    </xf>
    <xf numFmtId="0" fontId="3" fillId="0" borderId="32" xfId="33" applyFont="1" applyBorder="1" applyAlignment="1">
      <alignment horizontal="left" vertical="center" wrapText="1"/>
    </xf>
    <xf numFmtId="0" fontId="3" fillId="0" borderId="37" xfId="33" applyFont="1" applyBorder="1" applyAlignment="1">
      <alignment horizontal="left" vertical="center" wrapText="1"/>
    </xf>
    <xf numFmtId="195" fontId="3" fillId="0" borderId="28" xfId="1" applyNumberFormat="1" applyFont="1" applyBorder="1" applyAlignment="1">
      <alignment vertical="center"/>
    </xf>
    <xf numFmtId="195" fontId="3" fillId="0" borderId="30" xfId="1" applyNumberFormat="1" applyFont="1" applyBorder="1" applyAlignment="1">
      <alignment vertical="center"/>
    </xf>
    <xf numFmtId="195" fontId="3" fillId="0" borderId="29" xfId="1" applyNumberFormat="1" applyFont="1" applyBorder="1" applyAlignment="1">
      <alignment vertical="center"/>
    </xf>
    <xf numFmtId="195" fontId="3" fillId="0" borderId="31" xfId="1" applyNumberFormat="1" applyFont="1" applyBorder="1" applyAlignment="1">
      <alignment vertical="center"/>
    </xf>
    <xf numFmtId="195" fontId="3" fillId="0" borderId="28" xfId="1" applyNumberFormat="1" applyFont="1" applyBorder="1" applyAlignment="1">
      <alignment horizontal="left" vertical="center" shrinkToFit="1"/>
    </xf>
    <xf numFmtId="195" fontId="3" fillId="0" borderId="30" xfId="1" applyNumberFormat="1" applyFont="1" applyBorder="1" applyAlignment="1">
      <alignment horizontal="left" vertical="center" shrinkToFit="1"/>
    </xf>
    <xf numFmtId="0" fontId="3" fillId="0" borderId="28" xfId="33" applyFont="1" applyBorder="1" applyAlignment="1">
      <alignment horizontal="left" vertical="center" wrapText="1"/>
    </xf>
    <xf numFmtId="0" fontId="3" fillId="0" borderId="31" xfId="33" applyFont="1" applyBorder="1" applyAlignment="1">
      <alignment horizontal="left" vertical="center" wrapText="1"/>
    </xf>
    <xf numFmtId="0" fontId="3" fillId="0" borderId="2" xfId="33" applyFont="1" applyBorder="1" applyAlignment="1">
      <alignment horizontal="left" vertical="center" wrapText="1"/>
    </xf>
    <xf numFmtId="0" fontId="3" fillId="0" borderId="10" xfId="33" applyFont="1" applyBorder="1" applyAlignment="1">
      <alignment horizontal="distributed" vertical="center" justifyLastLine="1"/>
    </xf>
    <xf numFmtId="0" fontId="3" fillId="0" borderId="15" xfId="33" applyFont="1" applyBorder="1" applyAlignment="1">
      <alignment horizontal="distributed" vertical="center" justifyLastLine="1"/>
    </xf>
    <xf numFmtId="0" fontId="3" fillId="0" borderId="85" xfId="33" applyFont="1" applyBorder="1" applyAlignment="1">
      <alignment horizontal="distributed" vertical="center" justifyLastLine="1"/>
    </xf>
    <xf numFmtId="0" fontId="3" fillId="0" borderId="87" xfId="33" applyFont="1" applyBorder="1" applyAlignment="1">
      <alignment horizontal="distributed" vertical="center" justifyLastLine="1"/>
    </xf>
    <xf numFmtId="193" fontId="8" fillId="0" borderId="10" xfId="19" applyNumberFormat="1" applyFont="1" applyBorder="1" applyAlignment="1">
      <alignment horizontal="center" vertical="center"/>
    </xf>
    <xf numFmtId="193" fontId="8" fillId="0" borderId="11" xfId="19" applyNumberFormat="1" applyFont="1" applyBorder="1" applyAlignment="1">
      <alignment horizontal="center" vertical="center"/>
    </xf>
    <xf numFmtId="0" fontId="3" fillId="0" borderId="16" xfId="33" applyFont="1" applyBorder="1" applyAlignment="1">
      <alignment horizontal="center" vertical="center"/>
    </xf>
    <xf numFmtId="0" fontId="3" fillId="0" borderId="17" xfId="33" applyFont="1" applyBorder="1" applyAlignment="1">
      <alignment horizontal="center" vertical="center"/>
    </xf>
    <xf numFmtId="0" fontId="5" fillId="0" borderId="17" xfId="33" applyFont="1" applyBorder="1" applyAlignment="1">
      <alignment horizontal="center" vertical="center"/>
    </xf>
    <xf numFmtId="0" fontId="3" fillId="0" borderId="10" xfId="33" applyFont="1" applyBorder="1" applyAlignment="1">
      <alignment horizontal="center" vertical="center" justifyLastLine="1"/>
    </xf>
    <xf numFmtId="0" fontId="3" fillId="0" borderId="11" xfId="33" applyFont="1" applyBorder="1" applyAlignment="1">
      <alignment horizontal="center" vertical="center" justifyLastLine="1"/>
    </xf>
    <xf numFmtId="0" fontId="3" fillId="0" borderId="15" xfId="33" applyFont="1" applyBorder="1" applyAlignment="1">
      <alignment horizontal="center" vertical="center" justifyLastLine="1"/>
    </xf>
    <xf numFmtId="0" fontId="3" fillId="0" borderId="85" xfId="33" applyFont="1" applyBorder="1" applyAlignment="1">
      <alignment horizontal="center" vertical="center" justifyLastLine="1"/>
    </xf>
    <xf numFmtId="0" fontId="3" fillId="0" borderId="86" xfId="33" applyFont="1" applyBorder="1" applyAlignment="1">
      <alignment horizontal="center" vertical="center" justifyLastLine="1"/>
    </xf>
    <xf numFmtId="0" fontId="3" fillId="0" borderId="87" xfId="33" applyFont="1" applyBorder="1" applyAlignment="1">
      <alignment horizontal="center" vertical="center" justifyLastLine="1"/>
    </xf>
    <xf numFmtId="0" fontId="3" fillId="0" borderId="10" xfId="33" applyFont="1" applyBorder="1" applyAlignment="1">
      <alignment horizontal="distributed" vertical="center" indent="1" shrinkToFit="1"/>
    </xf>
    <xf numFmtId="0" fontId="3" fillId="0" borderId="13" xfId="33" applyFont="1" applyBorder="1" applyAlignment="1">
      <alignment horizontal="distributed" vertical="center" indent="1" shrinkToFit="1"/>
    </xf>
    <xf numFmtId="0" fontId="3" fillId="0" borderId="85" xfId="33" applyFont="1" applyBorder="1" applyAlignment="1">
      <alignment horizontal="distributed" vertical="center" indent="1" shrinkToFit="1"/>
    </xf>
    <xf numFmtId="0" fontId="3" fillId="0" borderId="105" xfId="33" applyFont="1" applyBorder="1" applyAlignment="1">
      <alignment horizontal="distributed" vertical="center" indent="1" shrinkToFit="1"/>
    </xf>
    <xf numFmtId="0" fontId="3" fillId="0" borderId="14" xfId="33" applyFont="1" applyBorder="1" applyAlignment="1">
      <alignment horizontal="distributed" vertical="center" indent="1" shrinkToFit="1"/>
    </xf>
    <xf numFmtId="0" fontId="3" fillId="0" borderId="106" xfId="33" applyFont="1" applyBorder="1" applyAlignment="1">
      <alignment horizontal="distributed" vertical="center" indent="1" shrinkToFit="1"/>
    </xf>
    <xf numFmtId="0" fontId="3" fillId="0" borderId="12" xfId="33" applyFont="1" applyBorder="1" applyAlignment="1">
      <alignment horizontal="distributed" vertical="center" indent="1" shrinkToFit="1"/>
    </xf>
    <xf numFmtId="0" fontId="3" fillId="0" borderId="15" xfId="33" applyFont="1" applyBorder="1" applyAlignment="1">
      <alignment horizontal="distributed" vertical="center" indent="1" shrinkToFit="1"/>
    </xf>
    <xf numFmtId="0" fontId="3" fillId="0" borderId="89" xfId="33" applyFont="1" applyBorder="1" applyAlignment="1">
      <alignment horizontal="distributed" vertical="center" indent="1" shrinkToFit="1"/>
    </xf>
    <xf numFmtId="0" fontId="3" fillId="0" borderId="87" xfId="33" applyFont="1" applyBorder="1" applyAlignment="1">
      <alignment horizontal="distributed" vertical="center" indent="1" shrinkToFit="1"/>
    </xf>
    <xf numFmtId="0" fontId="3" fillId="0" borderId="16" xfId="33" applyFont="1" applyBorder="1" applyAlignment="1">
      <alignment horizontal="center" vertical="center" wrapText="1"/>
    </xf>
    <xf numFmtId="0" fontId="3" fillId="0" borderId="17" xfId="33" applyFont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</cellXfs>
  <cellStyles count="38">
    <cellStyle name="Calc Currency (0)" xfId="3" xr:uid="{00000000-0005-0000-0000-000000000000}"/>
    <cellStyle name="Header1" xfId="4" xr:uid="{00000000-0005-0000-0000-000001000000}"/>
    <cellStyle name="Header2" xfId="5" xr:uid="{00000000-0005-0000-0000-000002000000}"/>
    <cellStyle name="Normal_#18-Internet" xfId="6" xr:uid="{00000000-0005-0000-0000-000003000000}"/>
    <cellStyle name="パーセント" xfId="29" builtinId="5"/>
    <cellStyle name="パーセント 2" xfId="7" xr:uid="{00000000-0005-0000-0000-000005000000}"/>
    <cellStyle name="ユーザー" xfId="8" xr:uid="{00000000-0005-0000-0000-000006000000}"/>
    <cellStyle name="桁区切り" xfId="32" builtinId="6"/>
    <cellStyle name="桁区切り 2" xfId="9" xr:uid="{00000000-0005-0000-0000-000008000000}"/>
    <cellStyle name="桁区切り 2 2 2" xfId="10" xr:uid="{00000000-0005-0000-0000-000009000000}"/>
    <cellStyle name="桁区切り 3" xfId="11" xr:uid="{00000000-0005-0000-0000-00000A000000}"/>
    <cellStyle name="桁区切り 4" xfId="12" xr:uid="{00000000-0005-0000-0000-00000B000000}"/>
    <cellStyle name="春" xfId="13" xr:uid="{00000000-0005-0000-0000-00000C000000}"/>
    <cellStyle name="単価表" xfId="14" xr:uid="{00000000-0005-0000-0000-00000D000000}"/>
    <cellStyle name="通貨 2" xfId="15" xr:uid="{00000000-0005-0000-0000-00000E000000}"/>
    <cellStyle name="通貨 2 2" xfId="16" xr:uid="{00000000-0005-0000-0000-00000F000000}"/>
    <cellStyle name="通貨 2 3" xfId="31" xr:uid="{00000000-0005-0000-0000-000010000000}"/>
    <cellStyle name="通貨 3" xfId="2" xr:uid="{00000000-0005-0000-0000-000011000000}"/>
    <cellStyle name="内訳表" xfId="17" xr:uid="{00000000-0005-0000-0000-000012000000}"/>
    <cellStyle name="標準" xfId="0" builtinId="0"/>
    <cellStyle name="標準 2" xfId="18" xr:uid="{00000000-0005-0000-0000-000014000000}"/>
    <cellStyle name="標準 2 2" xfId="1" xr:uid="{00000000-0005-0000-0000-000015000000}"/>
    <cellStyle name="標準 3" xfId="19" xr:uid="{00000000-0005-0000-0000-000016000000}"/>
    <cellStyle name="標準 4" xfId="20" xr:uid="{00000000-0005-0000-0000-000017000000}"/>
    <cellStyle name="標準 5" xfId="21" xr:uid="{00000000-0005-0000-0000-000018000000}"/>
    <cellStyle name="標準 5 2" xfId="30" xr:uid="{00000000-0005-0000-0000-000019000000}"/>
    <cellStyle name="標準 8" xfId="36" xr:uid="{907F3E5C-8E64-4D39-8811-FDB9B91E1DF8}"/>
    <cellStyle name="標準_Ｈ１４下水道台帳単価" xfId="22" xr:uid="{00000000-0005-0000-0000-00001A000000}"/>
    <cellStyle name="標準_Ｈ１４地籍調査等" xfId="34" xr:uid="{719BC246-3E5B-4089-858C-AC251E246569}"/>
    <cellStyle name="標準_KagamiFormat" xfId="37" xr:uid="{D652EE10-FD55-4ADC-B17A-3150490B49C1}"/>
    <cellStyle name="標準_芦北積算" xfId="33" xr:uid="{9039E64E-4237-4C12-BC34-C85B7C95C3CC}"/>
    <cellStyle name="標準_見積：（総合）河川基幹データ" xfId="35" xr:uid="{A022693E-6145-4A1F-95EC-7E6BC8C5A388}"/>
    <cellStyle name="標準_佐賀導水及び機場関連測量設計業務 変更07.7.5" xfId="23" xr:uid="{00000000-0005-0000-0000-00001C000000}"/>
    <cellStyle name="標準_単価表1" xfId="24" xr:uid="{00000000-0005-0000-0000-00001E000000}"/>
    <cellStyle name="標準_都市計画図2500" xfId="25" xr:uid="{00000000-0005-0000-0000-00001F000000}"/>
    <cellStyle name="標準Ａ" xfId="26" xr:uid="{00000000-0005-0000-0000-000020000000}"/>
    <cellStyle name="未定義" xfId="27" xr:uid="{00000000-0005-0000-0000-000021000000}"/>
    <cellStyle name="湪　窉书〰〰〰" xfId="28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13" Type="http://schemas.openxmlformats.org/officeDocument/2006/relationships/externalLink" Target="externalLinks/externalLink8.xml"/>
<Relationship Id="rId18" Type="http://schemas.openxmlformats.org/officeDocument/2006/relationships/externalLink" Target="externalLinks/externalLink13.xml"/>
<Relationship Id="rId26" Type="http://schemas.openxmlformats.org/officeDocument/2006/relationships/externalLink" Target="externalLinks/externalLink21.xml"/>
<Relationship Id="rId39" Type="http://schemas.openxmlformats.org/officeDocument/2006/relationships/calcChain" Target="calcChain.xml"/>
<Relationship Id="rId21" Type="http://schemas.openxmlformats.org/officeDocument/2006/relationships/externalLink" Target="externalLinks/externalLink16.xml"/>
<Relationship Id="rId34" Type="http://schemas.openxmlformats.org/officeDocument/2006/relationships/externalLink" Target="externalLinks/externalLink29.xml"/>
<Relationship Id="rId7" Type="http://schemas.openxmlformats.org/officeDocument/2006/relationships/externalLink" Target="externalLinks/externalLink2.xml"/>
<Relationship Id="rId12" Type="http://schemas.openxmlformats.org/officeDocument/2006/relationships/externalLink" Target="externalLinks/externalLink7.xml"/>
<Relationship Id="rId17" Type="http://schemas.openxmlformats.org/officeDocument/2006/relationships/externalLink" Target="externalLinks/externalLink12.xml"/>
<Relationship Id="rId25" Type="http://schemas.openxmlformats.org/officeDocument/2006/relationships/externalLink" Target="externalLinks/externalLink20.xml"/>
<Relationship Id="rId33" Type="http://schemas.openxmlformats.org/officeDocument/2006/relationships/externalLink" Target="externalLinks/externalLink28.xml"/>
<Relationship Id="rId38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6" Type="http://schemas.openxmlformats.org/officeDocument/2006/relationships/externalLink" Target="externalLinks/externalLink11.xml"/>
<Relationship Id="rId20" Type="http://schemas.openxmlformats.org/officeDocument/2006/relationships/externalLink" Target="externalLinks/externalLink15.xml"/>
<Relationship Id="rId29" Type="http://schemas.openxmlformats.org/officeDocument/2006/relationships/externalLink" Target="externalLinks/externalLink24.xml"/>
<Relationship Id="rId1" Type="http://schemas.openxmlformats.org/officeDocument/2006/relationships/worksheet" Target="worksheets/sheet1.xml"/>
<Relationship Id="rId6" Type="http://schemas.openxmlformats.org/officeDocument/2006/relationships/externalLink" Target="externalLinks/externalLink1.xml"/>
<Relationship Id="rId11" Type="http://schemas.openxmlformats.org/officeDocument/2006/relationships/externalLink" Target="externalLinks/externalLink6.xml"/>
<Relationship Id="rId24" Type="http://schemas.openxmlformats.org/officeDocument/2006/relationships/externalLink" Target="externalLinks/externalLink19.xml"/>
<Relationship Id="rId32" Type="http://schemas.openxmlformats.org/officeDocument/2006/relationships/externalLink" Target="externalLinks/externalLink27.xml"/>
<Relationship Id="rId37" Type="http://schemas.openxmlformats.org/officeDocument/2006/relationships/styles" Target="styles.xml"/>
<Relationship Id="rId5" Type="http://schemas.openxmlformats.org/officeDocument/2006/relationships/worksheet" Target="worksheets/sheet5.xml"/>
<Relationship Id="rId15" Type="http://schemas.openxmlformats.org/officeDocument/2006/relationships/externalLink" Target="externalLinks/externalLink10.xml"/>
<Relationship Id="rId23" Type="http://schemas.openxmlformats.org/officeDocument/2006/relationships/externalLink" Target="externalLinks/externalLink18.xml"/>
<Relationship Id="rId28" Type="http://schemas.openxmlformats.org/officeDocument/2006/relationships/externalLink" Target="externalLinks/externalLink23.xml"/>
<Relationship Id="rId36" Type="http://schemas.openxmlformats.org/officeDocument/2006/relationships/theme" Target="theme/theme1.xml"/>
<Relationship Id="rId10" Type="http://schemas.openxmlformats.org/officeDocument/2006/relationships/externalLink" Target="externalLinks/externalLink5.xml"/>
<Relationship Id="rId19" Type="http://schemas.openxmlformats.org/officeDocument/2006/relationships/externalLink" Target="externalLinks/externalLink14.xml"/>
<Relationship Id="rId31" Type="http://schemas.openxmlformats.org/officeDocument/2006/relationships/externalLink" Target="externalLinks/externalLink26.xml"/>
<Relationship Id="rId4" Type="http://schemas.openxmlformats.org/officeDocument/2006/relationships/worksheet" Target="worksheets/sheet4.xml"/>
<Relationship Id="rId9" Type="http://schemas.openxmlformats.org/officeDocument/2006/relationships/externalLink" Target="externalLinks/externalLink4.xml"/>
<Relationship Id="rId14" Type="http://schemas.openxmlformats.org/officeDocument/2006/relationships/externalLink" Target="externalLinks/externalLink9.xml"/>
<Relationship Id="rId22" Type="http://schemas.openxmlformats.org/officeDocument/2006/relationships/externalLink" Target="externalLinks/externalLink17.xml"/>
<Relationship Id="rId27" Type="http://schemas.openxmlformats.org/officeDocument/2006/relationships/externalLink" Target="externalLinks/externalLink22.xml"/>
<Relationship Id="rId30" Type="http://schemas.openxmlformats.org/officeDocument/2006/relationships/externalLink" Target="externalLinks/externalLink25.xml"/>
<Relationship Id="rId35" Type="http://schemas.openxmlformats.org/officeDocument/2006/relationships/externalLink" Target="externalLinks/externalLink30.xml"/>
<Relationship Id="rId8" Type="http://schemas.openxmlformats.org/officeDocument/2006/relationships/externalLink" Target="externalLinks/externalLink3.xml"/>
<Relationship Id="rId3" Type="http://schemas.openxmlformats.org/officeDocument/2006/relationships/worksheet" Target="worksheets/sheet3.xml"/>
</Relationships>
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633GW01\&#27231;&#37444;&#26412;&#37096;\&#26696;&#20214;&#24773;&#22577;\&#26481;&#21271;\&#26032;&#30707;&#24059;&#28207;&#12465;&#12540;&#12477;&#12531;&#12516;&#12540;&#12489;&#27231;&#26800;&#35373;&#20633;&#24037;&#20107;&#35211;&#3130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345\0_&#25991;&#26360;&#65411;&#65438;&#65392;&#65408;\WINDOWS\TEMP\&#37329;&#12534;&#2382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UOKA\&#25216;&#34899;&#31532;&#65299;&#37096;\&#65325;y%20&#65316;ocuments2\&#20869;&#20043;&#28006;&#28417;&#28207;\&#20869;&#20043;&#28006;&#28417;&#28207;&#65316;&#35703;&#23736;(19990823)\EXCEL\B&#24037;&#21306;\&#26368;&#23567;&#22564;&#20307;&#24133;&#12398;&#23433;&#23450;&#35336;&#31639;&#65288;B&#24037;&#21306;)(&#12510;&#12454;&#12531;&#12489;+1.5m&#65289;&#65288;30&#24180;&#30906;&#29575;&#27874;&#65289;(&#32972;&#24460;&#22825;&#31471;&#39640;+4.20m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&#21942;&#26989;\Documents%20and%20Settings\NAKAZATO\Local%20Settings\Temporary%20Internet%20Files\Content.IE5\VUOCTIQ1\&#31309;&#31639;_&#29694;&#27841;&#35519;&#26619;&#65288;&#22269;&#20132;&#30465;&#12505;&#12540;&#12473;H22_&#12480;&#12452;&#12496;&#12540;&#21336;&#20385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RYOKU1\SUIRYOKU\&#27700;&#21147;&#37096;&#12487;&#12540;&#12479;\&#34276;&#27810;\&#26989;&#21209;&#38306;&#20418;\&#26989;&#21209;&#19968;&#33324;\&#20061;&#38651;&#38306;&#20418;\&#29577;&#23798;&#38306;&#36899;\&#29577;&#23798;&#22577;&#21578;&#26360;\&#24037;&#20107;&#36027;\&#29577;&#23798;&#12480;&#12512;&#31309;&#31639;&#6529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&#21942;&#26989;\Users\wkpc001\Desktop\&#35519;&#26619;A&#65288;&#36027;&#29992;&#38598;&#35336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300server\&#65299;&#37096;&#20491;&#20154;&#21029;\0_&#25991;&#26360;&#65411;&#65438;&#65392;&#65408;\45K0490KPO_&#40658;&#20043;&#27996;&#28207;&#30476;&#21336;&#28207;&#28286;&#25972;&#20633;&#35373;&#35336;&#22996;&#35351;(&#36027;&#29992;&#23550;&#21177;&#26524;&#20998;&#26512;)\5&#31456;_&#36899;&#32097;&#27211;&#12398;&#35373;&#353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6000\&#20316;&#26989;&#29992;\my%20documents\&#65313;2000%20&#26989;&#21209;&#21029;\&#65296;%20&#65313;&#65297;&#65296;&#65297;&#65374;&#65298;&#65296;&#65296;\A2000-104%20&#27744;&#12534;&#23665;&#22320;&#21306;\IS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-server\share\@ccss\dess\&#25968;&#37327;&#32207;&#25324;&#34920;_templ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21942;&#26989;\en14&#20024;&#23665;BackUp\&#23458;&#20808;&#21029;\&#30010;&#20013;&#20117;\&#31246;&#21209;&#35506;\&#20013;&#20117;&#35413;&#20385;H13&#12288;&#65297;&#65300;\&#26448;&#26009;&#36027;&#19968;&#3523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65293;&#65293;&#65293;My%20Documents&#65293;&#65293;&#65293;\&#28014;&#26719;&#27211;\&#20170;&#21644;&#27849;&#28417;&#28207;\&#22522;&#26412;&#35373;&#35336;\&#35336;&#31639;&#26360;\&#35373;&#35336;&#35336;&#31639;&#26360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345\0_&#25991;&#26360;&#65411;&#65438;&#65392;&#65408;\0_&#25991;&#26360;&#65411;&#65438;&#65392;&#65408;\43K0700KPO_&#37326;&#38291;&#27744;&#28417;&#28207;&#24195;&#22495;&#28417;&#28207;(&#19968;&#33324;)&#25972;&#20633;&#28204;&#37327;&#35373;&#35336;&#22996;&#35351;(&#65298;&#24037;&#21306;)\&#22577;&#21578;&#26360;\6&#31456;_&#36947;&#36335;&#35703;&#23736;&#12398;&#22522;&#26412;&#35373;&#3533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4_&#20316;&#26989;&#20013;&#12487;&#65293;&#12479;\000_Backup_21060620_&#26178;&#28857;\02_DRAW\03_&#20013;&#38291;&#24066;&#20844;&#20849;&#26045;&#35373;&#32207;&#21512;&#31649;&#29702;&#35336;&#30011;\20160514_&#20013;&#38291;&#24066;&#20316;&#26989;\20160514_&#20013;&#38291;&#24066;&#20844;&#20849;&#26045;&#35373;&#12459;&#12523;&#12486;_REVEW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6000\&#20316;&#26989;&#29992;\my%20documents\&#65313;2000%20&#26989;&#21209;&#21029;\&#65296;%20&#65313;&#65297;&#65296;&#65297;&#65374;&#65298;&#65296;&#65296;\A2000-104%20&#27744;&#12534;&#23665;&#22320;&#21306;\&#65313;&#65305;&#65305;-000&#26032;&#21697;&#36074;&#35336;&#30011;&#26360;&#38306;&#368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373;&#35336;&#35211;&#31309;&#26360;&#65298;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333\&#65299;&#37096;&#20491;&#20154;&#21029;\&#21508;&#26989;&#21209;\&#9733;&#28417;&#28207;&#65420;&#65438;&#65434;&#65420;&#65438;&#65413;&#65381;&#65412;&#65438;&#65416;&#65432;&#65392;(SI)(3&#20491;&#20006;&#12403;&#12424;&#12426;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okubo\&#22823;&#23798;\&#32933;&#21069;&#22823;&#23798;\&#25968;&#37327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476;&#30000;\&#33322;&#282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&#21942;&#26989;\Users\wkpc001\Desktop\20161004_&#20013;&#38291;&#24066;&#36861;&#12356;&#36796;&#12415;&#20316;&#26989;\20161004_&#38555;&#30906;&#35469;_&#20013;&#38291;&#24066;\&#20844;&#20849;&#26045;&#35373;&#31561;&#29694;&#27841;&#35519;&#26619;&#38598;&#35336;\20151017_&#26481;&#23792;&#26449;&#20316;&#26989;\20151017_&#26481;&#23792;&#26449;&#21463;&#38936;&#36039;&#26009;\&#26045;&#35373;&#35519;&#26360;&#65288;&#20206;&#32622;&#12365;&#65289;\H27.1.16\0114_&#12498;&#12450;&#12522;&#12531;&#12464;&#35519;&#26619;&#31080;&#20316;&#25104;\0115_&#20844;&#20849;&#26045;&#35373;&#35519;&#26619;&#3108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&#21942;&#26989;\MSOFFICE\EXCEL5\DATA\&#23798;&#38291;&#22475;&#6529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4195;&#23798;&#25903;&#24215;dell\80\TEMP\2000.4&#20181;&#20837;&#20808;&#12510;&#12473;&#12479;&#30331;&#37682;&#34920;&#23500;&#22763;&#34220;&#2169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Nishi\&#31354;&#20013;&#20889;&#30495;\&#25774;&#24433;\&#25774;&#244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633GW01\&#27231;&#37444;&#26412;&#37096;\WINDOWS\TEMP\My%20Documents\&#34180;&#20117;&#28014;&#20307;&#27604;&#3661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Nishi\&#31354;&#20013;&#20889;&#30495;\&#22259;&#21270;\&#22259;&#2127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633GW01\&#27231;&#37444;&#26412;&#37096;\My%20Documents\&#34180;&#20117;&#28014;&#20307;&#27604;&#366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345\0_&#25991;&#26360;&#65411;&#65438;&#65392;&#65408;\WINDOWS\TEMP\&#23019;&#2402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&#21942;&#26989;\&#65316;&#65313;&#65332;&#65313;\&#30452;&#26041;&#24066;\&#35211;&#31309;\&#35519;&#26619;\&#30452;&#26041;&#24066;&#65306;&#35211;&#31309;&#28165;&#26360;&#29992;&#26360;&#24335;&#65288;&#35519;&#26619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402;&#27700;&#21487;&#21205;&#272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345\0_&#25991;&#26360;&#65411;&#65438;&#65392;&#65408;\WINDOWS\TEMP\&#23019;&#24029;&#65297;&#65288;&#31992;&#39770;&#24029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345\0_&#25991;&#26360;&#65411;&#65438;&#65392;&#65408;\WINDOWS\TEMP\EXCEL\&#33310;&#40372;&#23433;&#23450;&#35336;&#316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水台車"/>
      <sheetName val="統括表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圧、残留水圧計算(Kh=0.2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条件"/>
      <sheetName val="堤体重量及びﾓｰﾒﾝﾄ"/>
      <sheetName val="砕波消波有り"/>
      <sheetName val="揚圧力+浮力"/>
      <sheetName val="安全率計算(砂質土)"/>
      <sheetName val="受動土圧"/>
      <sheetName val="安全率計算(土圧考慮)"/>
      <sheetName val="直線すべり"/>
      <sheetName val="偏心傾斜"/>
    </sheetNames>
    <sheetDataSet>
      <sheetData sheetId="0">
        <row r="10">
          <cell r="K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20"/>
      <sheetName val="21"/>
      <sheetName val="単(車両)"/>
      <sheetName val="単(傭船)"/>
      <sheetName val="単(機材)"/>
      <sheetName val="労務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単価"/>
      <sheetName val="単価内訳書"/>
      <sheetName val="玉島単価内訳書"/>
      <sheetName val="玉島機械損料・機械運転経費"/>
      <sheetName val="使用単価一覧"/>
      <sheetName val="内訳書"/>
      <sheetName val="工事設計書"/>
      <sheetName val="間接工事費"/>
      <sheetName val="間接費一覧"/>
      <sheetName val="資材単価一覧"/>
      <sheetName val="ひな型.1"/>
      <sheetName val="ひな型.2"/>
    </sheetNames>
    <sheetDataSet>
      <sheetData sheetId="0">
        <row r="4">
          <cell r="B4">
            <v>1</v>
          </cell>
          <cell r="C4" t="str">
            <v xml:space="preserve"> 　世話役(Ａ)</v>
          </cell>
          <cell r="D4">
            <v>0</v>
          </cell>
          <cell r="E4" t="str">
            <v>人</v>
          </cell>
          <cell r="F4">
            <v>22300</v>
          </cell>
          <cell r="G4">
            <v>0</v>
          </cell>
        </row>
        <row r="5">
          <cell r="B5">
            <v>2</v>
          </cell>
          <cell r="C5" t="str">
            <v xml:space="preserve"> 　世話役(Ｂ)</v>
          </cell>
          <cell r="D5">
            <v>0</v>
          </cell>
          <cell r="E5" t="str">
            <v>人</v>
          </cell>
          <cell r="F5">
            <v>11700</v>
          </cell>
          <cell r="G5" t="str">
            <v xml:space="preserve"> 土工世話役</v>
          </cell>
        </row>
        <row r="6">
          <cell r="B6">
            <v>3</v>
          </cell>
          <cell r="C6" t="str">
            <v xml:space="preserve"> 　特殊作業員</v>
          </cell>
          <cell r="D6">
            <v>0</v>
          </cell>
          <cell r="E6" t="str">
            <v>人</v>
          </cell>
          <cell r="F6">
            <v>18400</v>
          </cell>
          <cell r="G6">
            <v>0</v>
          </cell>
        </row>
        <row r="7">
          <cell r="B7">
            <v>4</v>
          </cell>
          <cell r="C7" t="str">
            <v xml:space="preserve"> 　普通作業員</v>
          </cell>
          <cell r="D7">
            <v>0</v>
          </cell>
          <cell r="E7" t="str">
            <v>人</v>
          </cell>
          <cell r="F7">
            <v>13300</v>
          </cell>
          <cell r="G7">
            <v>0</v>
          </cell>
        </row>
        <row r="8">
          <cell r="B8">
            <v>5</v>
          </cell>
          <cell r="C8" t="str">
            <v xml:space="preserve"> 　軽作業員(Ａ)</v>
          </cell>
          <cell r="D8">
            <v>0</v>
          </cell>
          <cell r="E8" t="str">
            <v>人</v>
          </cell>
          <cell r="F8">
            <v>10200</v>
          </cell>
          <cell r="G8" t="str">
            <v xml:space="preserve"> 軽作業</v>
          </cell>
        </row>
        <row r="9">
          <cell r="B9">
            <v>6</v>
          </cell>
          <cell r="C9" t="str">
            <v xml:space="preserve"> 　軽作業員(Ｂ)</v>
          </cell>
          <cell r="D9">
            <v>0</v>
          </cell>
          <cell r="E9" t="str">
            <v>人</v>
          </cell>
          <cell r="F9">
            <v>6900</v>
          </cell>
          <cell r="G9" t="str">
            <v xml:space="preserve"> 軽作業(炊事婦を含む)</v>
          </cell>
        </row>
        <row r="10">
          <cell r="B10">
            <v>7</v>
          </cell>
          <cell r="C10" t="str">
            <v xml:space="preserve"> 　法面工</v>
          </cell>
          <cell r="D10">
            <v>0</v>
          </cell>
          <cell r="E10" t="str">
            <v>人</v>
          </cell>
          <cell r="F10">
            <v>16800</v>
          </cell>
          <cell r="G10">
            <v>0</v>
          </cell>
        </row>
        <row r="11">
          <cell r="B11">
            <v>8</v>
          </cell>
          <cell r="C11" t="str">
            <v xml:space="preserve"> 　とび工</v>
          </cell>
          <cell r="D11">
            <v>0</v>
          </cell>
          <cell r="E11" t="str">
            <v>人</v>
          </cell>
          <cell r="F11">
            <v>16500</v>
          </cell>
          <cell r="G11">
            <v>0</v>
          </cell>
        </row>
        <row r="12">
          <cell r="B12">
            <v>9</v>
          </cell>
          <cell r="C12" t="str">
            <v xml:space="preserve"> 　石工</v>
          </cell>
          <cell r="D12">
            <v>0</v>
          </cell>
          <cell r="E12" t="str">
            <v>人</v>
          </cell>
          <cell r="F12">
            <v>23000</v>
          </cell>
          <cell r="G12">
            <v>0</v>
          </cell>
        </row>
        <row r="13">
          <cell r="B13">
            <v>10</v>
          </cell>
          <cell r="C13" t="str">
            <v xml:space="preserve"> 　ブロック工</v>
          </cell>
          <cell r="D13">
            <v>0</v>
          </cell>
          <cell r="E13" t="str">
            <v>人</v>
          </cell>
          <cell r="F13">
            <v>24200</v>
          </cell>
          <cell r="G13" t="str">
            <v xml:space="preserve"> 一般土木工事</v>
          </cell>
        </row>
        <row r="14">
          <cell r="B14">
            <v>11</v>
          </cell>
          <cell r="C14" t="str">
            <v xml:space="preserve"> 　削岩工</v>
          </cell>
          <cell r="D14">
            <v>0</v>
          </cell>
          <cell r="E14" t="str">
            <v>人</v>
          </cell>
          <cell r="F14">
            <v>17400</v>
          </cell>
          <cell r="G14">
            <v>0</v>
          </cell>
        </row>
        <row r="15">
          <cell r="B15">
            <v>12</v>
          </cell>
          <cell r="C15" t="str">
            <v xml:space="preserve"> 　トンネル世話役</v>
          </cell>
          <cell r="D15">
            <v>0</v>
          </cell>
          <cell r="E15" t="str">
            <v>人</v>
          </cell>
          <cell r="F15">
            <v>21000</v>
          </cell>
          <cell r="G15">
            <v>0</v>
          </cell>
        </row>
        <row r="16">
          <cell r="B16">
            <v>13</v>
          </cell>
          <cell r="C16" t="str">
            <v xml:space="preserve"> 　トンネル特殊工（Ａ）</v>
          </cell>
          <cell r="D16">
            <v>0</v>
          </cell>
          <cell r="E16" t="str">
            <v>人</v>
          </cell>
          <cell r="F16">
            <v>20200</v>
          </cell>
          <cell r="G16">
            <v>0</v>
          </cell>
        </row>
        <row r="17">
          <cell r="B17">
            <v>14</v>
          </cell>
          <cell r="C17" t="str">
            <v xml:space="preserve"> 　トンネル特殊工（Ｂ）</v>
          </cell>
          <cell r="D17">
            <v>0</v>
          </cell>
          <cell r="E17" t="str">
            <v>人</v>
          </cell>
          <cell r="F17">
            <v>15700</v>
          </cell>
          <cell r="G17" t="str">
            <v xml:space="preserve"> トンネル工事に従事する,型枠工を含む</v>
          </cell>
        </row>
        <row r="18">
          <cell r="B18">
            <v>15</v>
          </cell>
          <cell r="C18" t="str">
            <v xml:space="preserve"> 　トンネル作業員</v>
          </cell>
          <cell r="D18">
            <v>0</v>
          </cell>
          <cell r="E18" t="str">
            <v>人</v>
          </cell>
          <cell r="F18">
            <v>15300</v>
          </cell>
          <cell r="G18">
            <v>0</v>
          </cell>
        </row>
        <row r="19">
          <cell r="B19">
            <v>16</v>
          </cell>
          <cell r="C19" t="str">
            <v xml:space="preserve"> 　トンネル鉄筋工</v>
          </cell>
          <cell r="D19">
            <v>0</v>
          </cell>
          <cell r="E19" t="str">
            <v>人</v>
          </cell>
          <cell r="F19">
            <v>17600</v>
          </cell>
          <cell r="G19">
            <v>0</v>
          </cell>
        </row>
        <row r="20">
          <cell r="B20">
            <v>17</v>
          </cell>
          <cell r="C20" t="str">
            <v xml:space="preserve"> 　運転手（特殊）</v>
          </cell>
          <cell r="D20">
            <v>0</v>
          </cell>
          <cell r="E20" t="str">
            <v>人</v>
          </cell>
          <cell r="F20">
            <v>19500</v>
          </cell>
          <cell r="G20">
            <v>0</v>
          </cell>
        </row>
        <row r="21">
          <cell r="B21">
            <v>18</v>
          </cell>
          <cell r="C21" t="str">
            <v xml:space="preserve"> 　運転手（一般）</v>
          </cell>
          <cell r="D21">
            <v>0</v>
          </cell>
          <cell r="E21" t="str">
            <v>人</v>
          </cell>
          <cell r="F21">
            <v>16800</v>
          </cell>
          <cell r="G21">
            <v>0</v>
          </cell>
        </row>
        <row r="22">
          <cell r="B22">
            <v>19</v>
          </cell>
          <cell r="C22" t="str">
            <v xml:space="preserve"> 　助手</v>
          </cell>
          <cell r="D22">
            <v>0</v>
          </cell>
          <cell r="E22" t="str">
            <v>人</v>
          </cell>
          <cell r="F22">
            <v>10700</v>
          </cell>
          <cell r="G22">
            <v>0</v>
          </cell>
        </row>
        <row r="23">
          <cell r="B23">
            <v>20</v>
          </cell>
          <cell r="C23" t="str">
            <v xml:space="preserve"> 　型枠工</v>
          </cell>
          <cell r="D23">
            <v>0</v>
          </cell>
          <cell r="E23" t="str">
            <v>人</v>
          </cell>
          <cell r="F23">
            <v>17200</v>
          </cell>
          <cell r="G23">
            <v>0</v>
          </cell>
        </row>
        <row r="24">
          <cell r="B24">
            <v>21</v>
          </cell>
          <cell r="C24" t="str">
            <v xml:space="preserve"> 　鉄筋工</v>
          </cell>
          <cell r="D24">
            <v>0</v>
          </cell>
          <cell r="E24" t="str">
            <v>人</v>
          </cell>
          <cell r="F24">
            <v>16800</v>
          </cell>
          <cell r="G24">
            <v>0</v>
          </cell>
        </row>
        <row r="25">
          <cell r="B25">
            <v>22</v>
          </cell>
          <cell r="C25" t="str">
            <v xml:space="preserve"> 　はつり工</v>
          </cell>
          <cell r="D25">
            <v>0</v>
          </cell>
          <cell r="E25" t="str">
            <v>人</v>
          </cell>
          <cell r="F25">
            <v>16000</v>
          </cell>
          <cell r="G25">
            <v>0</v>
          </cell>
        </row>
        <row r="26">
          <cell r="B26">
            <v>23</v>
          </cell>
          <cell r="C26" t="str">
            <v xml:space="preserve"> 　大工</v>
          </cell>
          <cell r="D26">
            <v>0</v>
          </cell>
          <cell r="E26" t="str">
            <v>人</v>
          </cell>
          <cell r="F26">
            <v>19400</v>
          </cell>
          <cell r="G26">
            <v>0</v>
          </cell>
        </row>
        <row r="27">
          <cell r="B27">
            <v>24</v>
          </cell>
          <cell r="C27" t="str">
            <v xml:space="preserve"> 　左官</v>
          </cell>
          <cell r="D27">
            <v>0</v>
          </cell>
          <cell r="E27" t="str">
            <v>人</v>
          </cell>
          <cell r="F27">
            <v>18100</v>
          </cell>
          <cell r="G27">
            <v>0</v>
          </cell>
        </row>
        <row r="28">
          <cell r="B28">
            <v>25</v>
          </cell>
          <cell r="C28" t="str">
            <v xml:space="preserve"> 　塗装工</v>
          </cell>
          <cell r="D28">
            <v>0</v>
          </cell>
          <cell r="E28" t="str">
            <v>人</v>
          </cell>
          <cell r="F28">
            <v>14700</v>
          </cell>
          <cell r="G28">
            <v>0</v>
          </cell>
        </row>
        <row r="29">
          <cell r="B29">
            <v>26</v>
          </cell>
          <cell r="C29" t="str">
            <v xml:space="preserve"> 　溶接工</v>
          </cell>
          <cell r="D29">
            <v>0</v>
          </cell>
          <cell r="E29" t="str">
            <v>人</v>
          </cell>
          <cell r="F29">
            <v>14100</v>
          </cell>
          <cell r="G29">
            <v>0</v>
          </cell>
        </row>
        <row r="30">
          <cell r="B30">
            <v>27</v>
          </cell>
          <cell r="C30" t="str">
            <v xml:space="preserve"> 　機械工(Ａ)</v>
          </cell>
          <cell r="D30">
            <v>0</v>
          </cell>
          <cell r="E30" t="str">
            <v>人</v>
          </cell>
          <cell r="F30">
            <v>15800</v>
          </cell>
          <cell r="G30" t="str">
            <v xml:space="preserve"> 永久機械設備</v>
          </cell>
        </row>
        <row r="31">
          <cell r="B31">
            <v>28</v>
          </cell>
          <cell r="C31" t="str">
            <v xml:space="preserve"> 　機械工(Ｂ)</v>
          </cell>
          <cell r="D31">
            <v>0</v>
          </cell>
          <cell r="E31" t="str">
            <v>人</v>
          </cell>
          <cell r="F31">
            <v>12700</v>
          </cell>
          <cell r="G31" t="str">
            <v xml:space="preserve"> 一般機械工事</v>
          </cell>
        </row>
        <row r="32">
          <cell r="B32">
            <v>29</v>
          </cell>
          <cell r="C32" t="str">
            <v xml:space="preserve"> 　機械運転工</v>
          </cell>
          <cell r="D32">
            <v>0</v>
          </cell>
          <cell r="E32" t="str">
            <v>人</v>
          </cell>
          <cell r="F32">
            <v>13800</v>
          </cell>
          <cell r="G32">
            <v>0</v>
          </cell>
        </row>
        <row r="33">
          <cell r="B33">
            <v>30</v>
          </cell>
          <cell r="C33" t="str">
            <v xml:space="preserve"> 　電工(Ａ)</v>
          </cell>
          <cell r="D33">
            <v>0</v>
          </cell>
          <cell r="E33" t="str">
            <v>人</v>
          </cell>
          <cell r="F33">
            <v>15400</v>
          </cell>
          <cell r="G33" t="str">
            <v xml:space="preserve"> 永久電気設備</v>
          </cell>
        </row>
        <row r="34">
          <cell r="B34">
            <v>31</v>
          </cell>
          <cell r="C34" t="str">
            <v xml:space="preserve"> 　電工(Ｂ)</v>
          </cell>
          <cell r="D34">
            <v>0</v>
          </cell>
          <cell r="E34" t="str">
            <v>人</v>
          </cell>
          <cell r="F34">
            <v>14600</v>
          </cell>
          <cell r="G34" t="str">
            <v xml:space="preserve"> 建築設備工事</v>
          </cell>
        </row>
        <row r="35">
          <cell r="B35">
            <v>32</v>
          </cell>
          <cell r="C35" t="str">
            <v xml:space="preserve"> 　電工(Ｃ)</v>
          </cell>
          <cell r="D35">
            <v>0</v>
          </cell>
          <cell r="E35" t="str">
            <v>人</v>
          </cell>
          <cell r="F35">
            <v>13700</v>
          </cell>
          <cell r="G35" t="str">
            <v xml:space="preserve"> 一般土木工事</v>
          </cell>
        </row>
        <row r="36">
          <cell r="B36">
            <v>33</v>
          </cell>
          <cell r="C36" t="str">
            <v xml:space="preserve"> 　配管工</v>
          </cell>
          <cell r="D36">
            <v>0</v>
          </cell>
          <cell r="E36" t="str">
            <v>人</v>
          </cell>
          <cell r="F36">
            <v>13000</v>
          </cell>
          <cell r="G36">
            <v>0</v>
          </cell>
        </row>
        <row r="37">
          <cell r="B37">
            <v>34</v>
          </cell>
          <cell r="C37" t="str">
            <v xml:space="preserve"> 　高級船員</v>
          </cell>
          <cell r="D37">
            <v>0</v>
          </cell>
          <cell r="E37" t="str">
            <v>人</v>
          </cell>
          <cell r="F37">
            <v>24300</v>
          </cell>
          <cell r="G37">
            <v>0</v>
          </cell>
        </row>
        <row r="38">
          <cell r="B38">
            <v>35</v>
          </cell>
          <cell r="C38" t="str">
            <v xml:space="preserve"> 　普通船員</v>
          </cell>
          <cell r="D38">
            <v>0</v>
          </cell>
          <cell r="E38" t="str">
            <v>人</v>
          </cell>
          <cell r="F38">
            <v>24300</v>
          </cell>
          <cell r="G38">
            <v>0</v>
          </cell>
        </row>
        <row r="39">
          <cell r="B39">
            <v>36</v>
          </cell>
          <cell r="C39" t="str">
            <v xml:space="preserve"> 　潜水士</v>
          </cell>
          <cell r="D39">
            <v>0</v>
          </cell>
          <cell r="E39" t="str">
            <v>人</v>
          </cell>
          <cell r="F39">
            <v>34200</v>
          </cell>
          <cell r="G39">
            <v>0</v>
          </cell>
        </row>
        <row r="40">
          <cell r="B40">
            <v>37</v>
          </cell>
          <cell r="C40" t="str">
            <v xml:space="preserve"> 　潜水連絡員</v>
          </cell>
          <cell r="D40">
            <v>0</v>
          </cell>
          <cell r="E40" t="str">
            <v>人</v>
          </cell>
          <cell r="F40">
            <v>19900</v>
          </cell>
          <cell r="G40">
            <v>0</v>
          </cell>
        </row>
        <row r="41">
          <cell r="B41">
            <v>38</v>
          </cell>
          <cell r="C41" t="str">
            <v xml:space="preserve"> 　潜水送気員</v>
          </cell>
          <cell r="D41">
            <v>0</v>
          </cell>
          <cell r="E41" t="str">
            <v>人</v>
          </cell>
          <cell r="F41">
            <v>20300</v>
          </cell>
          <cell r="G41">
            <v>0</v>
          </cell>
        </row>
        <row r="42">
          <cell r="B42">
            <v>39</v>
          </cell>
          <cell r="C42" t="str">
            <v xml:space="preserve"> 　グラウト世話役</v>
          </cell>
          <cell r="D42">
            <v>0</v>
          </cell>
          <cell r="E42" t="str">
            <v>人</v>
          </cell>
          <cell r="F42">
            <v>20500</v>
          </cell>
          <cell r="G42" t="str">
            <v xml:space="preserve"> 現場長，世話役</v>
          </cell>
        </row>
        <row r="43">
          <cell r="B43">
            <v>40</v>
          </cell>
          <cell r="C43" t="str">
            <v xml:space="preserve"> 　グラウト特殊作業員</v>
          </cell>
          <cell r="D43">
            <v>0</v>
          </cell>
          <cell r="E43" t="str">
            <v>人</v>
          </cell>
          <cell r="F43">
            <v>15100</v>
          </cell>
          <cell r="G43" t="str">
            <v xml:space="preserve"> 機長，技工(Ａ)</v>
          </cell>
        </row>
        <row r="44">
          <cell r="B44">
            <v>41</v>
          </cell>
          <cell r="C44" t="str">
            <v xml:space="preserve"> 　グラウト普通作業員</v>
          </cell>
          <cell r="D44">
            <v>0</v>
          </cell>
          <cell r="E44" t="str">
            <v>人</v>
          </cell>
          <cell r="F44">
            <v>11400</v>
          </cell>
          <cell r="G44" t="str">
            <v xml:space="preserve"> 技工(Ｂ)</v>
          </cell>
        </row>
        <row r="45">
          <cell r="B45">
            <v>42</v>
          </cell>
          <cell r="C45" t="str">
            <v xml:space="preserve"> 　かじ工</v>
          </cell>
          <cell r="D45">
            <v>0</v>
          </cell>
          <cell r="E45" t="str">
            <v>人</v>
          </cell>
          <cell r="F45">
            <v>12700</v>
          </cell>
          <cell r="G45">
            <v>0</v>
          </cell>
        </row>
        <row r="46">
          <cell r="B46">
            <v>43</v>
          </cell>
          <cell r="C46" t="str">
            <v xml:space="preserve"> 　防水工</v>
          </cell>
          <cell r="D46">
            <v>0</v>
          </cell>
          <cell r="E46" t="str">
            <v>人</v>
          </cell>
          <cell r="F46">
            <v>16200</v>
          </cell>
          <cell r="G46">
            <v>0</v>
          </cell>
        </row>
        <row r="47">
          <cell r="B47" t="str">
            <v xml:space="preserve"> ・トンネル工事における後向き労務者(電工・火薬係・線路排水保守作業員など)は，明り単価とする。</v>
          </cell>
        </row>
        <row r="49">
          <cell r="G49" t="str">
            <v>玉島使用単価</v>
          </cell>
        </row>
        <row r="50">
          <cell r="B50" t="str">
            <v>資材No.</v>
          </cell>
          <cell r="C50" t="str">
            <v>名　　　　称</v>
          </cell>
          <cell r="D50" t="str">
            <v>仕　　　　様</v>
          </cell>
          <cell r="E50" t="str">
            <v>単　位</v>
          </cell>
          <cell r="F50" t="str">
            <v>単　価</v>
          </cell>
          <cell r="G50" t="str">
            <v>備　　　考</v>
          </cell>
        </row>
        <row r="51">
          <cell r="B51">
            <v>100</v>
          </cell>
          <cell r="C51" t="str">
            <v xml:space="preserve"> 　コンクリート</v>
          </cell>
          <cell r="D51" t="str">
            <v xml:space="preserve"> σck=160 kg/c㎡</v>
          </cell>
          <cell r="E51" t="str">
            <v></v>
          </cell>
          <cell r="F51">
            <v>11000</v>
          </cell>
          <cell r="G51" t="str">
            <v xml:space="preserve"> S=8cm,G=25cm</v>
          </cell>
        </row>
        <row r="52">
          <cell r="B52">
            <v>101</v>
          </cell>
          <cell r="C52" t="str">
            <v xml:space="preserve"> 　コンクリート</v>
          </cell>
          <cell r="D52" t="str">
            <v xml:space="preserve"> σck=160 kg/c㎡</v>
          </cell>
          <cell r="E52" t="str">
            <v></v>
          </cell>
          <cell r="F52">
            <v>11150</v>
          </cell>
          <cell r="G52" t="str">
            <v xml:space="preserve"> S=12cm,G=20cm</v>
          </cell>
        </row>
        <row r="53">
          <cell r="B53">
            <v>102</v>
          </cell>
          <cell r="C53" t="str">
            <v xml:space="preserve"> 　コンクリート</v>
          </cell>
          <cell r="D53" t="str">
            <v xml:space="preserve"> σck=180 kg/c㎡</v>
          </cell>
          <cell r="E53" t="str">
            <v></v>
          </cell>
          <cell r="F53">
            <v>11200</v>
          </cell>
          <cell r="G53" t="str">
            <v xml:space="preserve"> S=8cm,G=25cm</v>
          </cell>
        </row>
        <row r="54">
          <cell r="B54">
            <v>103</v>
          </cell>
          <cell r="C54" t="str">
            <v xml:space="preserve"> 　コンクリート</v>
          </cell>
          <cell r="D54" t="str">
            <v xml:space="preserve"> σck=180 kg/c㎡</v>
          </cell>
          <cell r="E54" t="str">
            <v></v>
          </cell>
          <cell r="F54">
            <v>12100</v>
          </cell>
          <cell r="G54" t="str">
            <v xml:space="preserve"> S=12cm,G=20cm現地単価</v>
          </cell>
        </row>
        <row r="55">
          <cell r="B55">
            <v>104</v>
          </cell>
          <cell r="C55" t="str">
            <v xml:space="preserve"> 　コンクリート</v>
          </cell>
          <cell r="D55" t="str">
            <v xml:space="preserve"> σck=210 kg/c㎡</v>
          </cell>
          <cell r="E55" t="str">
            <v></v>
          </cell>
          <cell r="F55">
            <v>11600</v>
          </cell>
          <cell r="G55" t="str">
            <v xml:space="preserve"> S=8cm,G=25cm</v>
          </cell>
        </row>
        <row r="56">
          <cell r="B56">
            <v>105</v>
          </cell>
          <cell r="C56" t="str">
            <v xml:space="preserve"> 　コンクリート</v>
          </cell>
          <cell r="D56" t="str">
            <v xml:space="preserve"> σck=210 kg/c㎡</v>
          </cell>
          <cell r="E56" t="str">
            <v></v>
          </cell>
          <cell r="F56">
            <v>12500</v>
          </cell>
          <cell r="G56" t="str">
            <v xml:space="preserve"> S=12cm,G=20cm現地単価</v>
          </cell>
          <cell r="H56" t="str">
            <v>平成９年７月現在</v>
          </cell>
        </row>
        <row r="57">
          <cell r="B57">
            <v>106</v>
          </cell>
          <cell r="C57" t="str">
            <v xml:space="preserve"> 　モルタル</v>
          </cell>
          <cell r="D57" t="str">
            <v xml:space="preserve"> １：３</v>
          </cell>
          <cell r="E57" t="str">
            <v></v>
          </cell>
          <cell r="F57">
            <v>20150</v>
          </cell>
          <cell r="G57">
            <v>0</v>
          </cell>
        </row>
        <row r="58">
          <cell r="B58">
            <v>107</v>
          </cell>
          <cell r="C58" t="str">
            <v xml:space="preserve"> 　砕石</v>
          </cell>
          <cell r="D58" t="str">
            <v xml:space="preserve"> クラッシャラン</v>
          </cell>
          <cell r="E58" t="str">
            <v></v>
          </cell>
          <cell r="F58">
            <v>2750</v>
          </cell>
          <cell r="G58">
            <v>0</v>
          </cell>
        </row>
        <row r="59">
          <cell r="B59">
            <v>108</v>
          </cell>
          <cell r="C59" t="str">
            <v xml:space="preserve"> 　粒調砕石</v>
          </cell>
          <cell r="D59">
            <v>0</v>
          </cell>
          <cell r="E59" t="str">
            <v></v>
          </cell>
          <cell r="F59">
            <v>2900</v>
          </cell>
          <cell r="G59">
            <v>0</v>
          </cell>
        </row>
        <row r="60">
          <cell r="B60">
            <v>109</v>
          </cell>
          <cell r="C60" t="str">
            <v xml:space="preserve"> 　切込砕石</v>
          </cell>
          <cell r="D60">
            <v>0</v>
          </cell>
          <cell r="E60" t="str">
            <v></v>
          </cell>
          <cell r="F60">
            <v>0</v>
          </cell>
          <cell r="G60">
            <v>0</v>
          </cell>
        </row>
        <row r="61">
          <cell r="B61">
            <v>110</v>
          </cell>
          <cell r="C61" t="str">
            <v xml:space="preserve"> 　割栗石</v>
          </cell>
          <cell r="D61">
            <v>0</v>
          </cell>
          <cell r="E61" t="str">
            <v></v>
          </cell>
          <cell r="F61">
            <v>2700</v>
          </cell>
          <cell r="G61">
            <v>0</v>
          </cell>
        </row>
        <row r="62">
          <cell r="B62">
            <v>111</v>
          </cell>
          <cell r="C62" t="str">
            <v xml:space="preserve"> 　埋戻し土</v>
          </cell>
          <cell r="D62" t="str">
            <v xml:space="preserve"> 土砂、混合砕石</v>
          </cell>
          <cell r="E62" t="str">
            <v></v>
          </cell>
          <cell r="F62">
            <v>1300</v>
          </cell>
          <cell r="G62">
            <v>0</v>
          </cell>
        </row>
        <row r="63">
          <cell r="B63">
            <v>112</v>
          </cell>
          <cell r="C63" t="str">
            <v xml:space="preserve"> 　角材</v>
          </cell>
          <cell r="D63" t="str">
            <v xml:space="preserve"> 杉２等</v>
          </cell>
          <cell r="E63" t="str">
            <v></v>
          </cell>
          <cell r="F63">
            <v>39000</v>
          </cell>
          <cell r="G63">
            <v>116</v>
          </cell>
        </row>
        <row r="64">
          <cell r="B64">
            <v>113</v>
          </cell>
          <cell r="C64" t="str">
            <v xml:space="preserve"> 　受台</v>
          </cell>
          <cell r="D64" t="str">
            <v xml:space="preserve"> 松角材 105×105</v>
          </cell>
          <cell r="E64" t="str">
            <v></v>
          </cell>
          <cell r="F64">
            <v>0</v>
          </cell>
          <cell r="G64">
            <v>116</v>
          </cell>
        </row>
        <row r="65">
          <cell r="B65">
            <v>114</v>
          </cell>
          <cell r="C65" t="str">
            <v xml:space="preserve"> 　松角材</v>
          </cell>
          <cell r="D65">
            <v>0</v>
          </cell>
          <cell r="E65" t="str">
            <v></v>
          </cell>
          <cell r="F65">
            <v>0</v>
          </cell>
          <cell r="G65">
            <v>117</v>
          </cell>
        </row>
        <row r="66">
          <cell r="B66">
            <v>115</v>
          </cell>
          <cell r="C66" t="str">
            <v xml:space="preserve"> 　板材</v>
          </cell>
          <cell r="D66" t="str">
            <v xml:space="preserve"> 杉１等 t=1.8cm</v>
          </cell>
          <cell r="E66" t="str">
            <v></v>
          </cell>
          <cell r="F66">
            <v>0</v>
          </cell>
          <cell r="G66">
            <v>121</v>
          </cell>
        </row>
        <row r="67">
          <cell r="B67">
            <v>116</v>
          </cell>
          <cell r="C67" t="str">
            <v xml:space="preserve"> 　直交クランプ</v>
          </cell>
          <cell r="D67">
            <v>0</v>
          </cell>
          <cell r="E67" t="str">
            <v>個</v>
          </cell>
          <cell r="F67">
            <v>200</v>
          </cell>
          <cell r="G67">
            <v>130</v>
          </cell>
        </row>
        <row r="68">
          <cell r="B68">
            <v>117</v>
          </cell>
          <cell r="C68" t="str">
            <v xml:space="preserve"> 　自在クランプ</v>
          </cell>
          <cell r="D68">
            <v>0</v>
          </cell>
          <cell r="E68" t="str">
            <v>個</v>
          </cell>
          <cell r="F68">
            <v>200</v>
          </cell>
          <cell r="G68">
            <v>130</v>
          </cell>
        </row>
        <row r="69">
          <cell r="B69">
            <v>118</v>
          </cell>
          <cell r="C69" t="str">
            <v xml:space="preserve"> 　ジョイント</v>
          </cell>
          <cell r="D69">
            <v>0</v>
          </cell>
          <cell r="E69" t="str">
            <v>個</v>
          </cell>
          <cell r="F69">
            <v>170</v>
          </cell>
          <cell r="G69">
            <v>130</v>
          </cell>
        </row>
        <row r="70">
          <cell r="B70">
            <v>119</v>
          </cell>
          <cell r="C70" t="str">
            <v xml:space="preserve"> 　ベース</v>
          </cell>
          <cell r="D70">
            <v>0</v>
          </cell>
          <cell r="E70" t="str">
            <v>個</v>
          </cell>
          <cell r="F70">
            <v>170</v>
          </cell>
          <cell r="G70">
            <v>130</v>
          </cell>
        </row>
        <row r="71">
          <cell r="B71">
            <v>120</v>
          </cell>
          <cell r="C71" t="str">
            <v xml:space="preserve"> 　塗装合板</v>
          </cell>
          <cell r="D71" t="str">
            <v xml:space="preserve"> 90×180×1.2</v>
          </cell>
          <cell r="E71" t="str">
            <v>枚</v>
          </cell>
          <cell r="F71">
            <v>1250</v>
          </cell>
          <cell r="G71">
            <v>133</v>
          </cell>
        </row>
        <row r="72">
          <cell r="B72">
            <v>121</v>
          </cell>
          <cell r="C72" t="str">
            <v xml:space="preserve"> 　フォームタイ</v>
          </cell>
          <cell r="D72" t="str">
            <v xml:space="preserve"> Ｄ型</v>
          </cell>
          <cell r="E72" t="str">
            <v>本</v>
          </cell>
          <cell r="F72">
            <v>108</v>
          </cell>
          <cell r="G72">
            <v>138</v>
          </cell>
        </row>
        <row r="73">
          <cell r="B73">
            <v>122</v>
          </cell>
          <cell r="C73" t="str">
            <v xml:space="preserve"> 　リブ座金</v>
          </cell>
          <cell r="D73" t="str">
            <v xml:space="preserve"> Ｄ型</v>
          </cell>
          <cell r="E73" t="str">
            <v>枚</v>
          </cell>
          <cell r="F73">
            <v>86</v>
          </cell>
          <cell r="G73">
            <v>138</v>
          </cell>
        </row>
        <row r="74">
          <cell r="B74">
            <v>123</v>
          </cell>
          <cell r="C74" t="str">
            <v xml:space="preserve"> 　座金</v>
          </cell>
          <cell r="D74" t="str">
            <v xml:space="preserve"> 角パイプ座金</v>
          </cell>
          <cell r="E74" t="str">
            <v>枚</v>
          </cell>
          <cell r="F74">
            <v>62</v>
          </cell>
          <cell r="G74">
            <v>138</v>
          </cell>
        </row>
        <row r="75">
          <cell r="B75">
            <v>124</v>
          </cell>
          <cell r="C75" t="str">
            <v xml:space="preserve"> 　Ｐコン</v>
          </cell>
          <cell r="D75" t="str">
            <v xml:space="preserve"> Ｄ型</v>
          </cell>
          <cell r="E75" t="str">
            <v>個</v>
          </cell>
          <cell r="F75">
            <v>59</v>
          </cell>
          <cell r="G75">
            <v>138</v>
          </cell>
        </row>
        <row r="76">
          <cell r="B76">
            <v>125</v>
          </cell>
          <cell r="C76" t="str">
            <v xml:space="preserve"> 　セパレータ</v>
          </cell>
          <cell r="D76" t="str">
            <v xml:space="preserve"> Ｂ型 500</v>
          </cell>
          <cell r="E76" t="str">
            <v>本</v>
          </cell>
          <cell r="F76">
            <v>0</v>
          </cell>
          <cell r="G76">
            <v>138</v>
          </cell>
        </row>
        <row r="77">
          <cell r="B77">
            <v>126</v>
          </cell>
          <cell r="C77" t="str">
            <v xml:space="preserve"> 　セパレータ</v>
          </cell>
          <cell r="D77" t="str">
            <v xml:space="preserve"> Ｂ型 1,000</v>
          </cell>
          <cell r="E77" t="str">
            <v>本</v>
          </cell>
          <cell r="F77">
            <v>68</v>
          </cell>
          <cell r="G77">
            <v>138</v>
          </cell>
        </row>
        <row r="78">
          <cell r="B78">
            <v>127</v>
          </cell>
          <cell r="C78" t="str">
            <v xml:space="preserve"> 　セパレータ</v>
          </cell>
          <cell r="D78" t="str">
            <v xml:space="preserve"> φ13 L=200</v>
          </cell>
          <cell r="E78" t="str">
            <v>本</v>
          </cell>
          <cell r="F78">
            <v>0</v>
          </cell>
          <cell r="G78">
            <v>138</v>
          </cell>
        </row>
        <row r="79">
          <cell r="B79">
            <v>128</v>
          </cell>
          <cell r="C79" t="str">
            <v xml:space="preserve"> 　洋釘</v>
          </cell>
          <cell r="D79">
            <v>0</v>
          </cell>
          <cell r="E79" t="str">
            <v>kg</v>
          </cell>
          <cell r="F79">
            <v>0</v>
          </cell>
          <cell r="G79">
            <v>41</v>
          </cell>
        </row>
        <row r="80">
          <cell r="B80">
            <v>129</v>
          </cell>
          <cell r="C80" t="str">
            <v xml:space="preserve"> 　ワイヤーロープ</v>
          </cell>
          <cell r="D80" t="str">
            <v xml:space="preserve"> φ16</v>
          </cell>
          <cell r="E80" t="str">
            <v>ｍ</v>
          </cell>
          <cell r="F80">
            <v>205</v>
          </cell>
          <cell r="G80">
            <v>44</v>
          </cell>
        </row>
        <row r="81">
          <cell r="B81">
            <v>130</v>
          </cell>
          <cell r="C81" t="str">
            <v xml:space="preserve"> 　パイプ</v>
          </cell>
          <cell r="D81" t="str">
            <v xml:space="preserve"> φ48.6</v>
          </cell>
          <cell r="E81" t="str">
            <v>本</v>
          </cell>
          <cell r="F81">
            <v>0.4</v>
          </cell>
          <cell r="G81">
            <v>152</v>
          </cell>
        </row>
        <row r="82">
          <cell r="B82">
            <v>131</v>
          </cell>
          <cell r="C82" t="str">
            <v xml:space="preserve"> 　　〃　（基本料金）</v>
          </cell>
          <cell r="D82">
            <v>0</v>
          </cell>
          <cell r="E82" t="str">
            <v>本</v>
          </cell>
          <cell r="F82">
            <v>10</v>
          </cell>
          <cell r="G82">
            <v>152</v>
          </cell>
        </row>
        <row r="83">
          <cell r="B83">
            <v>132</v>
          </cell>
          <cell r="C83" t="str">
            <v xml:space="preserve"> 　パイプサポート</v>
          </cell>
          <cell r="D83" t="str">
            <v xml:space="preserve"> 2,600～4,000</v>
          </cell>
          <cell r="E83" t="str">
            <v>本</v>
          </cell>
          <cell r="F83">
            <v>3.1</v>
          </cell>
          <cell r="G83">
            <v>153</v>
          </cell>
        </row>
        <row r="84">
          <cell r="B84">
            <v>133</v>
          </cell>
          <cell r="C84" t="str">
            <v xml:space="preserve"> 　　〃　（基本料金）</v>
          </cell>
          <cell r="D84">
            <v>0</v>
          </cell>
          <cell r="E84" t="str">
            <v>本</v>
          </cell>
          <cell r="F84">
            <v>140</v>
          </cell>
          <cell r="G84">
            <v>153</v>
          </cell>
        </row>
        <row r="85">
          <cell r="B85">
            <v>134</v>
          </cell>
          <cell r="C85" t="str">
            <v xml:space="preserve"> 　角パイプ</v>
          </cell>
          <cell r="D85" t="str">
            <v xml:space="preserve"> 60×60×2.3×1,000</v>
          </cell>
          <cell r="E85" t="str">
            <v>本</v>
          </cell>
          <cell r="F85">
            <v>0.6</v>
          </cell>
          <cell r="G85">
            <v>152</v>
          </cell>
        </row>
        <row r="86">
          <cell r="B86">
            <v>135</v>
          </cell>
          <cell r="C86" t="str">
            <v xml:space="preserve"> 　　〃　（基本料金）</v>
          </cell>
          <cell r="D86">
            <v>0</v>
          </cell>
          <cell r="E86" t="str">
            <v>本</v>
          </cell>
          <cell r="F86">
            <v>15</v>
          </cell>
          <cell r="G86">
            <v>152</v>
          </cell>
        </row>
        <row r="87">
          <cell r="B87">
            <v>136</v>
          </cell>
          <cell r="C87" t="str">
            <v xml:space="preserve"> 　角パイプ</v>
          </cell>
          <cell r="D87" t="str">
            <v xml:space="preserve"> 60×60×2.3×3,000</v>
          </cell>
          <cell r="E87" t="str">
            <v>本</v>
          </cell>
          <cell r="F87">
            <v>1.8</v>
          </cell>
          <cell r="G87">
            <v>152</v>
          </cell>
        </row>
        <row r="88">
          <cell r="B88">
            <v>137</v>
          </cell>
          <cell r="C88" t="str">
            <v xml:space="preserve"> 　　〃　（基本料金）</v>
          </cell>
          <cell r="D88">
            <v>0</v>
          </cell>
          <cell r="E88" t="str">
            <v>本</v>
          </cell>
          <cell r="F88">
            <v>45</v>
          </cell>
          <cell r="G88">
            <v>152</v>
          </cell>
        </row>
        <row r="89">
          <cell r="B89">
            <v>138</v>
          </cell>
          <cell r="C89" t="str">
            <v xml:space="preserve"> 　メタルフォーム</v>
          </cell>
          <cell r="D89" t="str">
            <v xml:space="preserve"> 300×1,500</v>
          </cell>
          <cell r="E89" t="str">
            <v>㎡</v>
          </cell>
          <cell r="F89">
            <v>2.8</v>
          </cell>
          <cell r="G89">
            <v>154</v>
          </cell>
        </row>
        <row r="90">
          <cell r="B90">
            <v>139</v>
          </cell>
          <cell r="C90" t="str">
            <v xml:space="preserve"> 　　〃　（基本料金）</v>
          </cell>
          <cell r="D90">
            <v>0</v>
          </cell>
          <cell r="E90" t="str">
            <v>㎡</v>
          </cell>
          <cell r="F90">
            <v>170</v>
          </cell>
          <cell r="G90">
            <v>154</v>
          </cell>
        </row>
        <row r="91">
          <cell r="B91">
            <v>140</v>
          </cell>
          <cell r="C91" t="str">
            <v xml:space="preserve"> 　パイプジョイント</v>
          </cell>
          <cell r="D91" t="str">
            <v xml:space="preserve"> 2,600～4,000</v>
          </cell>
          <cell r="E91" t="str">
            <v>個</v>
          </cell>
          <cell r="F91">
            <v>0.5</v>
          </cell>
          <cell r="G91">
            <v>152</v>
          </cell>
        </row>
        <row r="92">
          <cell r="B92">
            <v>141</v>
          </cell>
          <cell r="C92" t="str">
            <v xml:space="preserve"> 　　〃　（基本料金）</v>
          </cell>
          <cell r="D92">
            <v>0</v>
          </cell>
          <cell r="E92" t="str">
            <v>個</v>
          </cell>
          <cell r="F92">
            <v>17</v>
          </cell>
          <cell r="G92">
            <v>152</v>
          </cell>
        </row>
        <row r="93">
          <cell r="B93">
            <v>142</v>
          </cell>
          <cell r="C93" t="str">
            <v xml:space="preserve"> 　自在クランプ</v>
          </cell>
          <cell r="D93" t="str">
            <v xml:space="preserve"> φ48.6</v>
          </cell>
          <cell r="E93" t="str">
            <v>個</v>
          </cell>
          <cell r="F93">
            <v>0.5</v>
          </cell>
          <cell r="G93">
            <v>152</v>
          </cell>
        </row>
        <row r="94">
          <cell r="B94">
            <v>143</v>
          </cell>
          <cell r="C94" t="str">
            <v xml:space="preserve"> 　　〃　（基本料金）</v>
          </cell>
          <cell r="D94">
            <v>0</v>
          </cell>
          <cell r="E94" t="str">
            <v>個</v>
          </cell>
          <cell r="F94">
            <v>17</v>
          </cell>
          <cell r="G94">
            <v>152</v>
          </cell>
        </row>
        <row r="95">
          <cell r="B95">
            <v>144</v>
          </cell>
          <cell r="C95" t="str">
            <v xml:space="preserve"> 　建枠</v>
          </cell>
          <cell r="D95" t="str">
            <v xml:space="preserve"> 900×1,700</v>
          </cell>
          <cell r="E95" t="str">
            <v>個</v>
          </cell>
          <cell r="F95">
            <v>2.6</v>
          </cell>
          <cell r="G95">
            <v>151</v>
          </cell>
        </row>
        <row r="96">
          <cell r="B96">
            <v>145</v>
          </cell>
          <cell r="C96" t="str">
            <v xml:space="preserve"> 　　〃　（基本料金）</v>
          </cell>
          <cell r="D96">
            <v>0</v>
          </cell>
          <cell r="E96" t="str">
            <v>個</v>
          </cell>
          <cell r="F96">
            <v>140</v>
          </cell>
          <cell r="G96">
            <v>151</v>
          </cell>
        </row>
        <row r="97">
          <cell r="B97">
            <v>146</v>
          </cell>
          <cell r="C97" t="str">
            <v xml:space="preserve"> 　筋かい</v>
          </cell>
          <cell r="D97" t="str">
            <v xml:space="preserve"> 1,200×1,800</v>
          </cell>
          <cell r="E97" t="str">
            <v>本</v>
          </cell>
          <cell r="F97">
            <v>1</v>
          </cell>
          <cell r="G97">
            <v>151</v>
          </cell>
        </row>
        <row r="98">
          <cell r="B98">
            <v>147</v>
          </cell>
          <cell r="C98" t="str">
            <v xml:space="preserve"> 　　〃　（基本料金）</v>
          </cell>
          <cell r="D98">
            <v>0</v>
          </cell>
          <cell r="E98" t="str">
            <v>本</v>
          </cell>
          <cell r="F98">
            <v>50</v>
          </cell>
          <cell r="G98">
            <v>151</v>
          </cell>
        </row>
        <row r="99">
          <cell r="B99">
            <v>148</v>
          </cell>
          <cell r="C99" t="str">
            <v xml:space="preserve"> 　ジャッキベース</v>
          </cell>
          <cell r="D99" t="str">
            <v xml:space="preserve"> 250mm</v>
          </cell>
          <cell r="E99" t="str">
            <v>本</v>
          </cell>
          <cell r="F99">
            <v>1.4</v>
          </cell>
          <cell r="G99">
            <v>151</v>
          </cell>
        </row>
        <row r="100">
          <cell r="B100">
            <v>149</v>
          </cell>
          <cell r="C100" t="str">
            <v xml:space="preserve"> 　　〃　（基本料金）</v>
          </cell>
          <cell r="D100">
            <v>0</v>
          </cell>
          <cell r="E100" t="str">
            <v>本</v>
          </cell>
          <cell r="F100">
            <v>65</v>
          </cell>
          <cell r="G100">
            <v>151</v>
          </cell>
        </row>
        <row r="101">
          <cell r="B101">
            <v>150</v>
          </cell>
          <cell r="C101" t="str">
            <v xml:space="preserve"> 　板付布枠</v>
          </cell>
          <cell r="D101" t="str">
            <v xml:space="preserve"> 500×1,800 (鋼製)</v>
          </cell>
          <cell r="E101" t="str">
            <v>枚</v>
          </cell>
          <cell r="F101">
            <v>2.9</v>
          </cell>
          <cell r="G101">
            <v>151</v>
          </cell>
        </row>
        <row r="102">
          <cell r="B102">
            <v>151</v>
          </cell>
          <cell r="C102" t="str">
            <v xml:space="preserve"> 　　〃　（基本料金）</v>
          </cell>
          <cell r="D102">
            <v>0</v>
          </cell>
          <cell r="E102" t="str">
            <v>枚</v>
          </cell>
          <cell r="F102">
            <v>160</v>
          </cell>
          <cell r="G102">
            <v>151</v>
          </cell>
        </row>
        <row r="103">
          <cell r="B103">
            <v>152</v>
          </cell>
          <cell r="C103" t="str">
            <v xml:space="preserve"> 　異形棒綱</v>
          </cell>
          <cell r="D103" t="str">
            <v xml:space="preserve"> SD295A D13mm</v>
          </cell>
          <cell r="E103" t="str">
            <v>ｔ</v>
          </cell>
          <cell r="F103">
            <v>35000</v>
          </cell>
          <cell r="G103">
            <v>12</v>
          </cell>
        </row>
        <row r="104">
          <cell r="B104">
            <v>153</v>
          </cell>
          <cell r="C104" t="str">
            <v xml:space="preserve"> 　異形棒綱</v>
          </cell>
          <cell r="D104" t="str">
            <v xml:space="preserve"> SD295A D16mm</v>
          </cell>
          <cell r="E104" t="str">
            <v>ｔ</v>
          </cell>
          <cell r="F104">
            <v>33000</v>
          </cell>
          <cell r="G104">
            <v>12</v>
          </cell>
        </row>
        <row r="105">
          <cell r="B105">
            <v>154</v>
          </cell>
          <cell r="C105" t="str">
            <v xml:space="preserve"> 　山形綱</v>
          </cell>
          <cell r="D105" t="str">
            <v xml:space="preserve"> L-75×75×6</v>
          </cell>
          <cell r="E105" t="str">
            <v>ｔ</v>
          </cell>
          <cell r="F105">
            <v>0</v>
          </cell>
          <cell r="G105">
            <v>20</v>
          </cell>
        </row>
        <row r="106">
          <cell r="B106">
            <v>155</v>
          </cell>
          <cell r="C106" t="str">
            <v xml:space="preserve"> 　山形綱</v>
          </cell>
          <cell r="D106" t="str">
            <v xml:space="preserve"> L-100×100×7</v>
          </cell>
          <cell r="E106" t="str">
            <v>ｔ</v>
          </cell>
          <cell r="F106">
            <v>0</v>
          </cell>
          <cell r="G106">
            <v>20</v>
          </cell>
        </row>
        <row r="107">
          <cell r="B107">
            <v>156</v>
          </cell>
          <cell r="C107" t="str">
            <v xml:space="preserve"> 　山形綱</v>
          </cell>
          <cell r="D107" t="str">
            <v xml:space="preserve"> L-100×100×10</v>
          </cell>
          <cell r="E107" t="str">
            <v>ｔ</v>
          </cell>
          <cell r="F107">
            <v>0</v>
          </cell>
          <cell r="G107">
            <v>20</v>
          </cell>
        </row>
        <row r="108">
          <cell r="B108">
            <v>157</v>
          </cell>
          <cell r="C108" t="str">
            <v xml:space="preserve"> 　Ｈ形綱</v>
          </cell>
          <cell r="D108" t="str">
            <v xml:space="preserve"> H-100×100×6×8</v>
          </cell>
          <cell r="E108" t="str">
            <v>ｔ</v>
          </cell>
          <cell r="F108">
            <v>0</v>
          </cell>
          <cell r="G108">
            <v>18</v>
          </cell>
        </row>
        <row r="109">
          <cell r="B109">
            <v>158</v>
          </cell>
          <cell r="C109" t="str">
            <v xml:space="preserve"> 　Ｈ形綱</v>
          </cell>
          <cell r="D109" t="str">
            <v xml:space="preserve"> H-150×150×7×10</v>
          </cell>
          <cell r="E109" t="str">
            <v>ｔ</v>
          </cell>
          <cell r="F109">
            <v>0</v>
          </cell>
          <cell r="G109">
            <v>18</v>
          </cell>
        </row>
        <row r="110">
          <cell r="B110">
            <v>159</v>
          </cell>
          <cell r="C110" t="str">
            <v xml:space="preserve"> 　Ｈ形綱</v>
          </cell>
          <cell r="D110" t="str">
            <v xml:space="preserve"> H-300×300×10×15</v>
          </cell>
          <cell r="E110" t="str">
            <v>ｔ</v>
          </cell>
          <cell r="F110">
            <v>0</v>
          </cell>
          <cell r="G110">
            <v>18</v>
          </cell>
        </row>
        <row r="111">
          <cell r="B111">
            <v>160</v>
          </cell>
          <cell r="C111" t="str">
            <v xml:space="preserve"> 　Ｈ形綱</v>
          </cell>
          <cell r="D111" t="str">
            <v xml:space="preserve"> H-350×350×12×19</v>
          </cell>
          <cell r="E111" t="str">
            <v>ｔ</v>
          </cell>
          <cell r="F111">
            <v>0</v>
          </cell>
          <cell r="G111">
            <v>18</v>
          </cell>
        </row>
        <row r="112">
          <cell r="B112">
            <v>161</v>
          </cell>
          <cell r="C112" t="str">
            <v xml:space="preserve"> 　Ｈ形綱</v>
          </cell>
          <cell r="D112" t="str">
            <v xml:space="preserve"> (95×30日)×3ヶ月+3,000</v>
          </cell>
          <cell r="E112" t="str">
            <v>ｔ</v>
          </cell>
          <cell r="F112">
            <v>0</v>
          </cell>
          <cell r="G112">
            <v>149</v>
          </cell>
        </row>
        <row r="113">
          <cell r="B113">
            <v>162</v>
          </cell>
          <cell r="C113" t="str">
            <v xml:space="preserve"> 　平綱</v>
          </cell>
          <cell r="D113" t="str">
            <v xml:space="preserve"> t=4.5mm</v>
          </cell>
          <cell r="E113" t="str">
            <v>ｔ</v>
          </cell>
          <cell r="F113">
            <v>0</v>
          </cell>
          <cell r="G113">
            <v>16</v>
          </cell>
        </row>
        <row r="114">
          <cell r="B114">
            <v>163</v>
          </cell>
          <cell r="C114" t="str">
            <v xml:space="preserve"> 　綱板</v>
          </cell>
          <cell r="D114" t="str">
            <v xml:space="preserve"> t=4.5mm</v>
          </cell>
          <cell r="E114" t="str">
            <v>ｔ</v>
          </cell>
          <cell r="F114">
            <v>0</v>
          </cell>
          <cell r="G114">
            <v>28</v>
          </cell>
        </row>
        <row r="115">
          <cell r="B115">
            <v>164</v>
          </cell>
          <cell r="C115" t="str">
            <v xml:space="preserve"> 　縞綱板</v>
          </cell>
          <cell r="D115" t="str">
            <v xml:space="preserve"> t=4.5mm</v>
          </cell>
          <cell r="E115" t="str">
            <v>ｔ</v>
          </cell>
          <cell r="F115">
            <v>0</v>
          </cell>
          <cell r="G115">
            <v>27</v>
          </cell>
        </row>
        <row r="116">
          <cell r="B116">
            <v>165</v>
          </cell>
          <cell r="C116" t="str">
            <v xml:space="preserve"> 　溝形綱</v>
          </cell>
          <cell r="D116" t="str">
            <v xml:space="preserve"> [-100×50×5</v>
          </cell>
          <cell r="E116" t="str">
            <v>ｔ</v>
          </cell>
          <cell r="F116">
            <v>0</v>
          </cell>
          <cell r="G116">
            <v>20</v>
          </cell>
        </row>
        <row r="117">
          <cell r="B117">
            <v>166</v>
          </cell>
          <cell r="C117" t="str">
            <v xml:space="preserve"> 　丸綱</v>
          </cell>
          <cell r="D117" t="str">
            <v xml:space="preserve"> アンカー用 φ10</v>
          </cell>
          <cell r="E117" t="str">
            <v>kg</v>
          </cell>
          <cell r="F117">
            <v>0</v>
          </cell>
          <cell r="G117">
            <v>12</v>
          </cell>
        </row>
        <row r="118">
          <cell r="B118">
            <v>167</v>
          </cell>
          <cell r="C118" t="str">
            <v xml:space="preserve"> 　PC綱棒</v>
          </cell>
          <cell r="D118" t="str">
            <v xml:space="preserve"> φ17</v>
          </cell>
          <cell r="E118" t="str">
            <v>kg</v>
          </cell>
          <cell r="F118">
            <v>0</v>
          </cell>
          <cell r="G118">
            <v>282</v>
          </cell>
        </row>
        <row r="119">
          <cell r="B119">
            <v>168</v>
          </cell>
          <cell r="C119" t="str">
            <v xml:space="preserve"> 　　ガソリン</v>
          </cell>
          <cell r="D119">
            <v>0</v>
          </cell>
          <cell r="E119" t="str">
            <v></v>
          </cell>
          <cell r="F119">
            <v>91</v>
          </cell>
          <cell r="G119">
            <v>687</v>
          </cell>
        </row>
        <row r="120">
          <cell r="B120">
            <v>169</v>
          </cell>
          <cell r="C120" t="str">
            <v xml:space="preserve"> 　軽  　油</v>
          </cell>
          <cell r="D120">
            <v>0</v>
          </cell>
          <cell r="E120" t="str">
            <v></v>
          </cell>
          <cell r="F120">
            <v>75</v>
          </cell>
          <cell r="G120">
            <v>687</v>
          </cell>
        </row>
        <row r="121">
          <cell r="B121">
            <v>170</v>
          </cell>
          <cell r="C121" t="str">
            <v xml:space="preserve"> 　アセチレン</v>
          </cell>
          <cell r="D121">
            <v>0</v>
          </cell>
          <cell r="E121" t="str">
            <v>kg</v>
          </cell>
          <cell r="F121">
            <v>1000</v>
          </cell>
          <cell r="G121">
            <v>688</v>
          </cell>
        </row>
        <row r="122">
          <cell r="B122">
            <v>171</v>
          </cell>
          <cell r="C122" t="str">
            <v xml:space="preserve"> 　酸素</v>
          </cell>
          <cell r="D122">
            <v>0</v>
          </cell>
          <cell r="E122" t="str">
            <v></v>
          </cell>
          <cell r="F122">
            <v>285</v>
          </cell>
          <cell r="G122">
            <v>688</v>
          </cell>
        </row>
        <row r="123">
          <cell r="B123">
            <v>172</v>
          </cell>
          <cell r="C123" t="str">
            <v xml:space="preserve"> 　土のう</v>
          </cell>
          <cell r="D123" t="str">
            <v xml:space="preserve"> 48×70</v>
          </cell>
          <cell r="E123" t="str">
            <v>袋</v>
          </cell>
          <cell r="F123">
            <v>0</v>
          </cell>
          <cell r="G123">
            <v>141</v>
          </cell>
        </row>
        <row r="124">
          <cell r="B124">
            <v>173</v>
          </cell>
          <cell r="C124" t="str">
            <v xml:space="preserve"> 　セメント</v>
          </cell>
          <cell r="D124" t="str">
            <v xml:space="preserve"> 普通ポルトランド</v>
          </cell>
          <cell r="E124" t="str">
            <v>袋</v>
          </cell>
          <cell r="F124">
            <v>450</v>
          </cell>
          <cell r="G124">
            <v>63</v>
          </cell>
        </row>
        <row r="125">
          <cell r="B125">
            <v>174</v>
          </cell>
          <cell r="C125" t="str">
            <v xml:space="preserve"> 　セメント</v>
          </cell>
          <cell r="D125" t="str">
            <v xml:space="preserve"> 普通ﾎﾟﾙﾄﾗﾝﾄﾞ 40kg/袋</v>
          </cell>
          <cell r="E125" t="str">
            <v>kg</v>
          </cell>
          <cell r="F125">
            <v>0</v>
          </cell>
          <cell r="G125">
            <v>63</v>
          </cell>
        </row>
        <row r="126">
          <cell r="B126">
            <v>175</v>
          </cell>
          <cell r="C126" t="str">
            <v xml:space="preserve"> 　砂</v>
          </cell>
          <cell r="D126" t="str">
            <v xml:space="preserve"> 川砂</v>
          </cell>
          <cell r="E126" t="str">
            <v></v>
          </cell>
          <cell r="F126">
            <v>2800</v>
          </cell>
          <cell r="G126">
            <v>100</v>
          </cell>
        </row>
        <row r="127">
          <cell r="B127">
            <v>176</v>
          </cell>
          <cell r="C127" t="str">
            <v xml:space="preserve"> 　ガス管</v>
          </cell>
          <cell r="D127" t="str">
            <v xml:space="preserve"> 100A L=5.5m</v>
          </cell>
          <cell r="E127" t="str">
            <v>本</v>
          </cell>
          <cell r="F127">
            <v>5830</v>
          </cell>
          <cell r="G127">
            <v>563</v>
          </cell>
        </row>
        <row r="128">
          <cell r="B128">
            <v>177</v>
          </cell>
          <cell r="C128" t="str">
            <v xml:space="preserve"> 　バルブ</v>
          </cell>
          <cell r="D128" t="str">
            <v xml:space="preserve"> 200A</v>
          </cell>
          <cell r="E128" t="str">
            <v>基</v>
          </cell>
          <cell r="F128">
            <v>0</v>
          </cell>
          <cell r="G128">
            <v>275</v>
          </cell>
        </row>
        <row r="129">
          <cell r="B129">
            <v>178</v>
          </cell>
          <cell r="C129" t="str">
            <v xml:space="preserve"> 　剥離材</v>
          </cell>
          <cell r="D129" t="str">
            <v xml:space="preserve"> ノックスＣ</v>
          </cell>
          <cell r="E129" t="str">
            <v></v>
          </cell>
          <cell r="F129">
            <v>350</v>
          </cell>
          <cell r="G129">
            <v>137</v>
          </cell>
        </row>
        <row r="130">
          <cell r="B130">
            <v>179</v>
          </cell>
          <cell r="C130" t="str">
            <v xml:space="preserve"> 　グレーチング</v>
          </cell>
          <cell r="D130" t="str">
            <v xml:space="preserve"> 300用 T-6</v>
          </cell>
          <cell r="E130" t="str">
            <v>枚</v>
          </cell>
          <cell r="F130">
            <v>0</v>
          </cell>
          <cell r="G130">
            <v>226</v>
          </cell>
        </row>
        <row r="131">
          <cell r="B131">
            <v>180</v>
          </cell>
          <cell r="C131" t="str">
            <v xml:space="preserve"> 　グレーチング</v>
          </cell>
          <cell r="D131" t="str">
            <v xml:space="preserve"> 600用 T-20</v>
          </cell>
          <cell r="E131" t="str">
            <v>枚</v>
          </cell>
          <cell r="F131">
            <v>0</v>
          </cell>
          <cell r="G131">
            <v>226</v>
          </cell>
        </row>
        <row r="132">
          <cell r="B132">
            <v>181</v>
          </cell>
          <cell r="C132" t="str">
            <v xml:space="preserve"> 　グレーチング</v>
          </cell>
          <cell r="D132" t="str">
            <v xml:space="preserve"> ますぶた用 600×600</v>
          </cell>
          <cell r="E132" t="str">
            <v>枚</v>
          </cell>
          <cell r="F132">
            <v>0</v>
          </cell>
          <cell r="G132">
            <v>227</v>
          </cell>
        </row>
        <row r="133">
          <cell r="B133">
            <v>182</v>
          </cell>
          <cell r="C133" t="str">
            <v xml:space="preserve"> 　Ｕ型側溝</v>
          </cell>
          <cell r="D133" t="str">
            <v xml:space="preserve"> U-300B</v>
          </cell>
          <cell r="E133" t="str">
            <v>個</v>
          </cell>
          <cell r="F133">
            <v>0</v>
          </cell>
          <cell r="G133">
            <v>211</v>
          </cell>
        </row>
        <row r="134">
          <cell r="B134">
            <v>183</v>
          </cell>
          <cell r="C134" t="str">
            <v xml:space="preserve"> 　Ｕ型側溝</v>
          </cell>
          <cell r="D134" t="str">
            <v xml:space="preserve"> U-240</v>
          </cell>
          <cell r="E134" t="str">
            <v>個</v>
          </cell>
          <cell r="F134">
            <v>0</v>
          </cell>
          <cell r="G134">
            <v>211</v>
          </cell>
        </row>
        <row r="135">
          <cell r="B135">
            <v>184</v>
          </cell>
          <cell r="C135" t="str">
            <v xml:space="preserve"> 　側溝蓋</v>
          </cell>
          <cell r="D135" t="str">
            <v xml:space="preserve"> U-300(1種)</v>
          </cell>
          <cell r="E135" t="str">
            <v>個</v>
          </cell>
          <cell r="F135">
            <v>0</v>
          </cell>
          <cell r="G135">
            <v>211</v>
          </cell>
        </row>
        <row r="136">
          <cell r="B136">
            <v>185</v>
          </cell>
          <cell r="C136" t="str">
            <v xml:space="preserve"> 　側溝蓋</v>
          </cell>
          <cell r="D136" t="str">
            <v xml:space="preserve"> U-240(2種)</v>
          </cell>
          <cell r="E136" t="str">
            <v>個</v>
          </cell>
          <cell r="F136">
            <v>0</v>
          </cell>
          <cell r="G136">
            <v>211</v>
          </cell>
        </row>
        <row r="137">
          <cell r="B137">
            <v>186</v>
          </cell>
          <cell r="C137" t="str">
            <v xml:space="preserve"> 　ケミカルアンカー</v>
          </cell>
          <cell r="D137" t="str">
            <v xml:space="preserve"> R-16</v>
          </cell>
          <cell r="E137" t="str">
            <v>本</v>
          </cell>
          <cell r="F137">
            <v>0</v>
          </cell>
          <cell r="G137">
            <v>49</v>
          </cell>
        </row>
        <row r="138">
          <cell r="B138">
            <v>187</v>
          </cell>
          <cell r="C138" t="str">
            <v xml:space="preserve"> 　ケミカルアンカー</v>
          </cell>
          <cell r="D138" t="str">
            <v xml:space="preserve"> R-19</v>
          </cell>
          <cell r="E138" t="str">
            <v>本</v>
          </cell>
          <cell r="F138">
            <v>0</v>
          </cell>
          <cell r="G138">
            <v>49</v>
          </cell>
        </row>
        <row r="139">
          <cell r="B139">
            <v>188</v>
          </cell>
          <cell r="C139" t="str">
            <v xml:space="preserve"> 　ケミカルアンカー</v>
          </cell>
          <cell r="D139" t="str">
            <v xml:space="preserve"> R-22</v>
          </cell>
          <cell r="E139" t="str">
            <v>本</v>
          </cell>
          <cell r="F139">
            <v>0</v>
          </cell>
          <cell r="G139">
            <v>49</v>
          </cell>
        </row>
        <row r="140">
          <cell r="B140">
            <v>189</v>
          </cell>
          <cell r="C140" t="str">
            <v xml:space="preserve"> 　ケミカルアンカー</v>
          </cell>
          <cell r="D140" t="str">
            <v xml:space="preserve"> R-25</v>
          </cell>
          <cell r="E140" t="str">
            <v>本</v>
          </cell>
          <cell r="F140">
            <v>0</v>
          </cell>
          <cell r="G140">
            <v>49</v>
          </cell>
        </row>
        <row r="141">
          <cell r="B141">
            <v>190</v>
          </cell>
          <cell r="C141" t="str">
            <v xml:space="preserve"> 　ケミカルアンカー</v>
          </cell>
          <cell r="D141" t="str">
            <v xml:space="preserve"> R-25</v>
          </cell>
          <cell r="E141" t="str">
            <v>本</v>
          </cell>
          <cell r="F141">
            <v>0</v>
          </cell>
          <cell r="G141">
            <v>49</v>
          </cell>
        </row>
        <row r="142">
          <cell r="B142">
            <v>191</v>
          </cell>
          <cell r="C142" t="str">
            <v xml:space="preserve"> 　アンカーボルト</v>
          </cell>
          <cell r="D142" t="str">
            <v xml:space="preserve"> M16×400</v>
          </cell>
          <cell r="E142" t="str">
            <v>本</v>
          </cell>
          <cell r="F142">
            <v>0</v>
          </cell>
          <cell r="G142">
            <v>50</v>
          </cell>
        </row>
        <row r="143">
          <cell r="B143">
            <v>192</v>
          </cell>
          <cell r="C143" t="str">
            <v xml:space="preserve"> 　アンカーボルト</v>
          </cell>
          <cell r="D143" t="str">
            <v xml:space="preserve"> M24×600</v>
          </cell>
          <cell r="E143" t="str">
            <v>本</v>
          </cell>
          <cell r="F143">
            <v>0</v>
          </cell>
          <cell r="G143">
            <v>51</v>
          </cell>
        </row>
        <row r="144">
          <cell r="B144">
            <v>193</v>
          </cell>
          <cell r="C144" t="str">
            <v xml:space="preserve"> 　補助アンカーボルト</v>
          </cell>
          <cell r="D144" t="str">
            <v xml:space="preserve"> M9×200</v>
          </cell>
          <cell r="E144" t="str">
            <v>本</v>
          </cell>
          <cell r="F144">
            <v>0</v>
          </cell>
          <cell r="G144">
            <v>50</v>
          </cell>
        </row>
        <row r="145">
          <cell r="B145">
            <v>194</v>
          </cell>
          <cell r="C145" t="str">
            <v xml:space="preserve"> 　ロックボルト</v>
          </cell>
          <cell r="D145" t="str">
            <v xml:space="preserve"> D25 L=2m</v>
          </cell>
          <cell r="E145" t="str">
            <v>本</v>
          </cell>
          <cell r="F145">
            <v>0</v>
          </cell>
          <cell r="G145">
            <v>54</v>
          </cell>
        </row>
        <row r="146">
          <cell r="B146">
            <v>195</v>
          </cell>
          <cell r="C146" t="str">
            <v xml:space="preserve"> 　ロックボルト</v>
          </cell>
          <cell r="D146" t="str">
            <v xml:space="preserve"> D25 L=3m</v>
          </cell>
          <cell r="E146" t="str">
            <v>本</v>
          </cell>
          <cell r="F146">
            <v>0</v>
          </cell>
          <cell r="G146">
            <v>54</v>
          </cell>
        </row>
        <row r="147">
          <cell r="B147">
            <v>196</v>
          </cell>
          <cell r="C147" t="str">
            <v xml:space="preserve"> 　ナット</v>
          </cell>
          <cell r="D147" t="str">
            <v xml:space="preserve"> M24</v>
          </cell>
          <cell r="E147" t="str">
            <v>個</v>
          </cell>
          <cell r="F147">
            <v>0</v>
          </cell>
          <cell r="G147">
            <v>54</v>
          </cell>
        </row>
        <row r="148">
          <cell r="B148">
            <v>197</v>
          </cell>
          <cell r="C148" t="str">
            <v xml:space="preserve"> 　角座金</v>
          </cell>
          <cell r="D148" t="str">
            <v xml:space="preserve"> 150×150×9</v>
          </cell>
          <cell r="E148" t="str">
            <v>枚</v>
          </cell>
          <cell r="F148">
            <v>0</v>
          </cell>
          <cell r="G148">
            <v>54</v>
          </cell>
        </row>
        <row r="149">
          <cell r="B149">
            <v>198</v>
          </cell>
          <cell r="C149" t="str">
            <v xml:space="preserve"> 　スリーブ </v>
          </cell>
          <cell r="D149" t="str">
            <v xml:space="preserve"> Ｔ３８</v>
          </cell>
          <cell r="E149" t="str">
            <v>本</v>
          </cell>
          <cell r="F149">
            <v>36000</v>
          </cell>
          <cell r="G149" t="str">
            <v>　メーカー</v>
          </cell>
        </row>
        <row r="150">
          <cell r="B150">
            <v>199</v>
          </cell>
          <cell r="C150" t="str">
            <v xml:space="preserve"> 　ロッド</v>
          </cell>
          <cell r="D150" t="str">
            <v xml:space="preserve"> φ65 L=3.0m</v>
          </cell>
          <cell r="E150" t="str">
            <v>個</v>
          </cell>
          <cell r="F150">
            <v>53800</v>
          </cell>
          <cell r="G150" t="str">
            <v>　メーカー</v>
          </cell>
        </row>
        <row r="151">
          <cell r="B151">
            <v>200</v>
          </cell>
          <cell r="C151" t="str">
            <v xml:space="preserve"> 　ビット</v>
          </cell>
          <cell r="D151" t="str">
            <v xml:space="preserve"> φ65</v>
          </cell>
          <cell r="E151" t="str">
            <v>個</v>
          </cell>
          <cell r="F151">
            <v>33200</v>
          </cell>
          <cell r="G151" t="str">
            <v>　メーカー</v>
          </cell>
        </row>
        <row r="152">
          <cell r="B152">
            <v>201</v>
          </cell>
          <cell r="C152" t="str">
            <v xml:space="preserve"> 　シャンクロッド</v>
          </cell>
          <cell r="D152" t="str">
            <v xml:space="preserve"> Ｈ３２</v>
          </cell>
          <cell r="E152" t="str">
            <v>㎡</v>
          </cell>
          <cell r="F152">
            <v>36000</v>
          </cell>
          <cell r="G152" t="str">
            <v>　メーカー</v>
          </cell>
        </row>
        <row r="153">
          <cell r="B153">
            <v>202</v>
          </cell>
          <cell r="C153" t="str">
            <v xml:space="preserve"> 　水抜パイプ</v>
          </cell>
          <cell r="D153" t="str">
            <v xml:space="preserve"> VP75 L=4m</v>
          </cell>
          <cell r="E153" t="str">
            <v>本</v>
          </cell>
          <cell r="F153">
            <v>0</v>
          </cell>
          <cell r="G153">
            <v>581</v>
          </cell>
        </row>
        <row r="154">
          <cell r="B154">
            <v>203</v>
          </cell>
          <cell r="C154" t="str">
            <v xml:space="preserve"> 　パイプ</v>
          </cell>
          <cell r="D154" t="str">
            <v xml:space="preserve"> VP50 L=4m</v>
          </cell>
          <cell r="E154" t="str">
            <v>本</v>
          </cell>
          <cell r="F154">
            <v>0</v>
          </cell>
          <cell r="G154">
            <v>581</v>
          </cell>
        </row>
        <row r="155">
          <cell r="B155">
            <v>204</v>
          </cell>
          <cell r="C155" t="str">
            <v xml:space="preserve"> 　板付布枠</v>
          </cell>
          <cell r="D155" t="str">
            <v xml:space="preserve"> 500×1,800 (鋼製)</v>
          </cell>
          <cell r="E155" t="str">
            <v>枚</v>
          </cell>
          <cell r="F155">
            <v>0</v>
          </cell>
          <cell r="G155">
            <v>128</v>
          </cell>
        </row>
        <row r="156">
          <cell r="B156">
            <v>205</v>
          </cell>
          <cell r="C156" t="str">
            <v xml:space="preserve"> 　止水板</v>
          </cell>
          <cell r="D156" t="str">
            <v xml:space="preserve"> 6×200 (鉄板入り)</v>
          </cell>
          <cell r="E156" t="str">
            <v>ｍ</v>
          </cell>
          <cell r="F156">
            <v>0</v>
          </cell>
          <cell r="G156">
            <v>325</v>
          </cell>
        </row>
        <row r="157">
          <cell r="B157">
            <v>206</v>
          </cell>
          <cell r="C157" t="str">
            <v xml:space="preserve"> 　静的破砕剤</v>
          </cell>
          <cell r="D157" t="str">
            <v xml:space="preserve"> バルクタイプ</v>
          </cell>
          <cell r="E157" t="str">
            <v>kg</v>
          </cell>
          <cell r="F157">
            <v>575</v>
          </cell>
          <cell r="G157">
            <v>328</v>
          </cell>
        </row>
        <row r="158">
          <cell r="B158">
            <v>207</v>
          </cell>
          <cell r="C158" t="str">
            <v xml:space="preserve"> 　アスファルト混合物</v>
          </cell>
          <cell r="D158" t="str">
            <v xml:space="preserve"> 粗祖粒度 20</v>
          </cell>
          <cell r="E158" t="str">
            <v>ｔ</v>
          </cell>
          <cell r="F158">
            <v>0</v>
          </cell>
          <cell r="G158">
            <v>180</v>
          </cell>
        </row>
        <row r="159">
          <cell r="B159">
            <v>208</v>
          </cell>
          <cell r="C159" t="str">
            <v xml:space="preserve"> 　タックコート</v>
          </cell>
          <cell r="D159">
            <v>0</v>
          </cell>
          <cell r="E159" t="str">
            <v>ｍ３</v>
          </cell>
          <cell r="F159">
            <v>0</v>
          </cell>
          <cell r="G159">
            <v>177</v>
          </cell>
        </row>
        <row r="160">
          <cell r="B160">
            <v>209</v>
          </cell>
          <cell r="C160" t="str">
            <v xml:space="preserve"> 　防水シート</v>
          </cell>
          <cell r="D160" t="str">
            <v xml:space="preserve"> 3,600×5,460 ﾌﾞﾙｰｼｰﾄ</v>
          </cell>
          <cell r="E160" t="str">
            <v>枚</v>
          </cell>
          <cell r="F160">
            <v>0</v>
          </cell>
          <cell r="G160">
            <v>142</v>
          </cell>
        </row>
        <row r="161">
          <cell r="B161">
            <v>210</v>
          </cell>
          <cell r="C161" t="str">
            <v xml:space="preserve"> 　防水シート</v>
          </cell>
          <cell r="D161" t="str">
            <v xml:space="preserve"> 3,600×5,460 ﾌﾞﾙｰｼｰﾄ</v>
          </cell>
          <cell r="E161" t="str">
            <v>㎡</v>
          </cell>
          <cell r="F161">
            <v>0</v>
          </cell>
          <cell r="G161">
            <v>142</v>
          </cell>
        </row>
        <row r="162">
          <cell r="B162">
            <v>211</v>
          </cell>
          <cell r="C162" t="str">
            <v xml:space="preserve"> 　防水パネル</v>
          </cell>
          <cell r="D162" t="str">
            <v xml:space="preserve"> 地下外壁面後付工法</v>
          </cell>
          <cell r="E162" t="str">
            <v>㎡</v>
          </cell>
          <cell r="F162">
            <v>0</v>
          </cell>
          <cell r="G162">
            <v>785</v>
          </cell>
        </row>
        <row r="163">
          <cell r="B163">
            <v>212</v>
          </cell>
          <cell r="C163" t="str">
            <v xml:space="preserve"> 　防音シート</v>
          </cell>
          <cell r="D163" t="str">
            <v xml:space="preserve"> ｸﾞﾗｽｳｰﾙ･塩ビ系</v>
          </cell>
          <cell r="E163" t="str">
            <v>㎡</v>
          </cell>
          <cell r="F163">
            <v>5600</v>
          </cell>
          <cell r="G163">
            <v>203</v>
          </cell>
        </row>
        <row r="164">
          <cell r="B164">
            <v>213</v>
          </cell>
          <cell r="C164" t="str">
            <v xml:space="preserve"> 　排水ホース</v>
          </cell>
          <cell r="D164" t="str">
            <v xml:space="preserve"> 塩ビ送水ホース φ100</v>
          </cell>
          <cell r="E164" t="str">
            <v>ｍ</v>
          </cell>
          <cell r="F164">
            <v>0</v>
          </cell>
          <cell r="G164">
            <v>682</v>
          </cell>
        </row>
        <row r="165">
          <cell r="B165">
            <v>214</v>
          </cell>
          <cell r="C165" t="str">
            <v xml:space="preserve"> 　RC ﾎﾞｯｸｽｶﾙﾊﾞｰﾄ</v>
          </cell>
          <cell r="D165" t="str">
            <v xml:space="preserve"> RC 2000×2000×2000</v>
          </cell>
          <cell r="E165" t="str">
            <v>個</v>
          </cell>
          <cell r="F165">
            <v>0</v>
          </cell>
          <cell r="G165">
            <v>257</v>
          </cell>
        </row>
        <row r="166">
          <cell r="B166">
            <v>215</v>
          </cell>
          <cell r="C166" t="str">
            <v xml:space="preserve"> 　接続具</v>
          </cell>
          <cell r="D166" t="str">
            <v xml:space="preserve"> 40T型 1T17.8</v>
          </cell>
          <cell r="E166" t="str">
            <v>組</v>
          </cell>
          <cell r="F166">
            <v>0</v>
          </cell>
          <cell r="G166">
            <v>283</v>
          </cell>
        </row>
        <row r="167">
          <cell r="B167">
            <v>216</v>
          </cell>
          <cell r="C167" t="str">
            <v xml:space="preserve"> 　水抜きマット</v>
          </cell>
          <cell r="D167" t="str">
            <v xml:space="preserve"> 150×300</v>
          </cell>
          <cell r="E167" t="str">
            <v>ｍ</v>
          </cell>
          <cell r="F167">
            <v>0</v>
          </cell>
          <cell r="G167">
            <v>324</v>
          </cell>
        </row>
        <row r="168">
          <cell r="B168">
            <v>217</v>
          </cell>
          <cell r="C168" t="str">
            <v xml:space="preserve"> 　地下外壁面後付工法</v>
          </cell>
          <cell r="D168">
            <v>0</v>
          </cell>
          <cell r="E168" t="str">
            <v>㎡</v>
          </cell>
          <cell r="F168">
            <v>0</v>
          </cell>
          <cell r="G168">
            <v>785</v>
          </cell>
        </row>
        <row r="169">
          <cell r="B169">
            <v>218</v>
          </cell>
          <cell r="C169" t="str">
            <v xml:space="preserve"> 　分電盤</v>
          </cell>
          <cell r="D169" t="str">
            <v xml:space="preserve"> 屋外式 50～100KVA</v>
          </cell>
          <cell r="E169" t="str">
            <v>個</v>
          </cell>
          <cell r="F169">
            <v>0</v>
          </cell>
          <cell r="G169">
            <v>518</v>
          </cell>
        </row>
        <row r="170">
          <cell r="B170">
            <v>219</v>
          </cell>
          <cell r="C170" t="str">
            <v xml:space="preserve"> 　電線</v>
          </cell>
          <cell r="D170" t="str">
            <v xml:space="preserve"> ｷｬﾌﾞﾀｲﾔ 3芯 14ｍ㎡</v>
          </cell>
          <cell r="E170" t="str">
            <v>ｍ</v>
          </cell>
          <cell r="F170">
            <v>0</v>
          </cell>
          <cell r="G170">
            <v>478</v>
          </cell>
        </row>
        <row r="171">
          <cell r="B171">
            <v>220</v>
          </cell>
          <cell r="C171" t="str">
            <v xml:space="preserve"> 　アイランプ器具</v>
          </cell>
          <cell r="D171">
            <v>0</v>
          </cell>
          <cell r="E171" t="str">
            <v>台</v>
          </cell>
          <cell r="F171">
            <v>0</v>
          </cell>
          <cell r="G171">
            <v>526</v>
          </cell>
        </row>
        <row r="172">
          <cell r="B172">
            <v>221</v>
          </cell>
          <cell r="C172" t="str">
            <v xml:space="preserve"> 　電球</v>
          </cell>
          <cell r="D172" t="str">
            <v xml:space="preserve"> 100W</v>
          </cell>
          <cell r="E172" t="str">
            <v>個</v>
          </cell>
          <cell r="F172">
            <v>0</v>
          </cell>
          <cell r="G172">
            <v>529</v>
          </cell>
        </row>
        <row r="173">
          <cell r="B173">
            <v>222</v>
          </cell>
          <cell r="C173" t="str">
            <v xml:space="preserve"> 　目地材</v>
          </cell>
          <cell r="D173">
            <v>0</v>
          </cell>
          <cell r="E173" t="str">
            <v>箇所</v>
          </cell>
          <cell r="F173">
            <v>0</v>
          </cell>
          <cell r="G173" t="str">
            <v xml:space="preserve"> メーカー</v>
          </cell>
        </row>
        <row r="174">
          <cell r="B174">
            <v>223</v>
          </cell>
          <cell r="C174" t="str">
            <v xml:space="preserve"> 　パッキン材</v>
          </cell>
          <cell r="D174">
            <v>0</v>
          </cell>
          <cell r="E174" t="str">
            <v>ｍ</v>
          </cell>
          <cell r="F174">
            <v>0</v>
          </cell>
          <cell r="G174" t="str">
            <v xml:space="preserve"> 8m/箇所×5 メーカー</v>
          </cell>
        </row>
        <row r="175">
          <cell r="B175">
            <v>224</v>
          </cell>
          <cell r="C175" t="str">
            <v xml:space="preserve"> 　洗堀摩擦防止材</v>
          </cell>
          <cell r="D175">
            <v>0</v>
          </cell>
          <cell r="E175" t="str">
            <v>㎡</v>
          </cell>
          <cell r="F175">
            <v>0</v>
          </cell>
          <cell r="G175" t="str">
            <v xml:space="preserve"> 8m×10m メーカー</v>
          </cell>
        </row>
        <row r="176">
          <cell r="B176">
            <v>225</v>
          </cell>
          <cell r="C176" t="str">
            <v xml:space="preserve"> 　原液</v>
          </cell>
          <cell r="D176" t="str">
            <v xml:space="preserve"> プライマー液</v>
          </cell>
          <cell r="E176" t="str">
            <v>kg</v>
          </cell>
          <cell r="F176">
            <v>0</v>
          </cell>
          <cell r="G176" t="str">
            <v xml:space="preserve"> メーカー 28,800円/缶(18kg)</v>
          </cell>
        </row>
        <row r="177">
          <cell r="B177">
            <v>226</v>
          </cell>
          <cell r="C177" t="str">
            <v xml:space="preserve"> 　原液</v>
          </cell>
          <cell r="D177" t="str">
            <v xml:space="preserve"> Ｂ材</v>
          </cell>
          <cell r="E177" t="str">
            <v>kg</v>
          </cell>
          <cell r="F177">
            <v>0</v>
          </cell>
          <cell r="G177" t="str">
            <v xml:space="preserve"> メーカー</v>
          </cell>
        </row>
        <row r="178">
          <cell r="B178">
            <v>227</v>
          </cell>
          <cell r="C178" t="str">
            <v xml:space="preserve"> 　混和剤</v>
          </cell>
          <cell r="D178" t="str">
            <v xml:space="preserve"> Ｂ材</v>
          </cell>
          <cell r="E178" t="str">
            <v>kg</v>
          </cell>
          <cell r="F178">
            <v>0</v>
          </cell>
          <cell r="G178" t="str">
            <v xml:space="preserve"> メーカー 10,500円/袋(30kg)</v>
          </cell>
        </row>
        <row r="179">
          <cell r="B179">
            <v>228</v>
          </cell>
          <cell r="C179" t="str">
            <v xml:space="preserve"> 　土砂</v>
          </cell>
          <cell r="D179">
            <v>0</v>
          </cell>
          <cell r="E179" t="str">
            <v>ｍ３</v>
          </cell>
          <cell r="F179">
            <v>2800</v>
          </cell>
          <cell r="G179">
            <v>100</v>
          </cell>
        </row>
        <row r="180">
          <cell r="B180">
            <v>229</v>
          </cell>
          <cell r="C180" t="str">
            <v xml:space="preserve"> 　定着装置</v>
          </cell>
          <cell r="D180" t="str">
            <v xml:space="preserve"> 固定側</v>
          </cell>
          <cell r="E180" t="str">
            <v>組</v>
          </cell>
          <cell r="F180">
            <v>0</v>
          </cell>
          <cell r="G180">
            <v>283</v>
          </cell>
        </row>
        <row r="181">
          <cell r="B181">
            <v>230</v>
          </cell>
          <cell r="C181" t="str">
            <v xml:space="preserve"> 　定着装置</v>
          </cell>
          <cell r="D181" t="str">
            <v xml:space="preserve"> 緊張側</v>
          </cell>
          <cell r="E181" t="str">
            <v>組</v>
          </cell>
          <cell r="F181">
            <v>0</v>
          </cell>
          <cell r="G181">
            <v>283</v>
          </cell>
        </row>
        <row r="182">
          <cell r="B182">
            <v>231</v>
          </cell>
          <cell r="C182" t="str">
            <v xml:space="preserve"> 　フェンス</v>
          </cell>
          <cell r="D182" t="str">
            <v xml:space="preserve"> PCA-2100</v>
          </cell>
          <cell r="E182" t="str">
            <v>ｍ</v>
          </cell>
          <cell r="F182">
            <v>0</v>
          </cell>
          <cell r="G182" t="str">
            <v>支店単価</v>
          </cell>
        </row>
        <row r="183">
          <cell r="B183">
            <v>232</v>
          </cell>
          <cell r="C183" t="str">
            <v xml:space="preserve"> 　プレート</v>
          </cell>
          <cell r="D183" t="str">
            <v xml:space="preserve"> 19×400×400 24kg/枚</v>
          </cell>
          <cell r="E183" t="str">
            <v>枚</v>
          </cell>
          <cell r="F183">
            <v>0</v>
          </cell>
        </row>
        <row r="184">
          <cell r="B184">
            <v>233</v>
          </cell>
          <cell r="C184" t="str">
            <v xml:space="preserve"> 　セメント</v>
          </cell>
          <cell r="D184" t="str">
            <v xml:space="preserve"> 早強 25kg/袋</v>
          </cell>
          <cell r="E184" t="str">
            <v>kg</v>
          </cell>
          <cell r="F184">
            <v>0</v>
          </cell>
          <cell r="G184">
            <v>63</v>
          </cell>
        </row>
        <row r="185">
          <cell r="B185">
            <v>234</v>
          </cell>
          <cell r="C185" t="str">
            <v xml:space="preserve"> 　無機凝集剤</v>
          </cell>
          <cell r="D185">
            <v>0</v>
          </cell>
          <cell r="E185" t="str">
            <v>kg</v>
          </cell>
          <cell r="F185">
            <v>41</v>
          </cell>
          <cell r="G185">
            <v>657</v>
          </cell>
        </row>
        <row r="186">
          <cell r="B186">
            <v>235</v>
          </cell>
          <cell r="C186" t="str">
            <v xml:space="preserve"> 　炭酸ガス</v>
          </cell>
          <cell r="D186" t="str">
            <v xml:space="preserve"> ＰＡＣ</v>
          </cell>
          <cell r="E186" t="str">
            <v>kg</v>
          </cell>
          <cell r="F186">
            <v>135</v>
          </cell>
          <cell r="G186">
            <v>694</v>
          </cell>
        </row>
        <row r="187">
          <cell r="B187">
            <v>236</v>
          </cell>
          <cell r="C187" t="str">
            <v xml:space="preserve"> 　高分子凝集剤</v>
          </cell>
          <cell r="D187">
            <v>0</v>
          </cell>
          <cell r="E187" t="str">
            <v>kg</v>
          </cell>
          <cell r="F187">
            <v>112</v>
          </cell>
          <cell r="G187">
            <v>653</v>
          </cell>
        </row>
        <row r="188">
          <cell r="B188">
            <v>237</v>
          </cell>
          <cell r="C188" t="str">
            <v xml:space="preserve"> 　ロックボルト</v>
          </cell>
          <cell r="D188" t="str">
            <v xml:space="preserve"> D22 L=3m</v>
          </cell>
          <cell r="E188" t="str">
            <v>本</v>
          </cell>
          <cell r="F188">
            <v>0</v>
          </cell>
          <cell r="G188">
            <v>54</v>
          </cell>
        </row>
        <row r="189">
          <cell r="B189">
            <v>238</v>
          </cell>
          <cell r="C189" t="str">
            <v xml:space="preserve"> 　防水剤</v>
          </cell>
          <cell r="D189" t="str">
            <v xml:space="preserve"> ベストン</v>
          </cell>
          <cell r="E189" t="str">
            <v>ｍ３</v>
          </cell>
          <cell r="F189">
            <v>0</v>
          </cell>
          <cell r="G189" t="str">
            <v xml:space="preserve"> メーカー</v>
          </cell>
        </row>
        <row r="190">
          <cell r="B190">
            <v>239</v>
          </cell>
          <cell r="C190" t="str">
            <v xml:space="preserve"> 　送風ダクト</v>
          </cell>
          <cell r="D190" t="str">
            <v xml:space="preserve"> φ300mm</v>
          </cell>
          <cell r="E190" t="str">
            <v>ｍ日</v>
          </cell>
          <cell r="F190">
            <v>0</v>
          </cell>
          <cell r="G190" t="str">
            <v xml:space="preserve"> メーカー</v>
          </cell>
        </row>
        <row r="191">
          <cell r="B191">
            <v>240</v>
          </cell>
          <cell r="D191">
            <v>0</v>
          </cell>
        </row>
        <row r="192">
          <cell r="B192">
            <v>241</v>
          </cell>
          <cell r="C192" t="str">
            <v xml:space="preserve"> 　ヒューム管</v>
          </cell>
          <cell r="D192" t="str">
            <v xml:space="preserve"> Ｂ形 φ1000mm</v>
          </cell>
          <cell r="E192" t="str">
            <v>本</v>
          </cell>
          <cell r="F192">
            <v>0</v>
          </cell>
          <cell r="G192">
            <v>233</v>
          </cell>
        </row>
        <row r="193">
          <cell r="B193">
            <v>242</v>
          </cell>
          <cell r="C193" t="str">
            <v xml:space="preserve"> 　土のう</v>
          </cell>
          <cell r="D193" t="str">
            <v xml:space="preserve"> 86×86×120</v>
          </cell>
          <cell r="E193" t="str">
            <v>袋</v>
          </cell>
          <cell r="F193">
            <v>2800</v>
          </cell>
          <cell r="G193">
            <v>141</v>
          </cell>
        </row>
        <row r="194">
          <cell r="B194">
            <v>243</v>
          </cell>
          <cell r="C194" t="str">
            <v xml:space="preserve"> 　ダイナマイト</v>
          </cell>
          <cell r="D194">
            <v>0</v>
          </cell>
          <cell r="E194" t="str">
            <v>kg</v>
          </cell>
          <cell r="F194">
            <v>0</v>
          </cell>
          <cell r="G194">
            <v>314</v>
          </cell>
        </row>
        <row r="195">
          <cell r="B195">
            <v>244</v>
          </cell>
          <cell r="C195" t="str">
            <v xml:space="preserve"> 　電気雷管</v>
          </cell>
          <cell r="D195" t="str">
            <v xml:space="preserve"> 瞬発脚線付</v>
          </cell>
          <cell r="E195" t="str">
            <v>個</v>
          </cell>
          <cell r="F195">
            <v>0</v>
          </cell>
          <cell r="G195">
            <v>314</v>
          </cell>
        </row>
        <row r="196">
          <cell r="B196">
            <v>245</v>
          </cell>
          <cell r="C196" t="str">
            <v xml:space="preserve"> 　ロッド</v>
          </cell>
          <cell r="D196" t="str">
            <v xml:space="preserve"> φ22 L=1.4m</v>
          </cell>
          <cell r="E196" t="str">
            <v>本</v>
          </cell>
          <cell r="F196">
            <v>0</v>
          </cell>
          <cell r="G196">
            <v>670</v>
          </cell>
        </row>
        <row r="197">
          <cell r="B197">
            <v>246</v>
          </cell>
          <cell r="C197" t="str">
            <v xml:space="preserve"> 　ビット</v>
          </cell>
          <cell r="D197" t="str">
            <v xml:space="preserve"> φ22×38</v>
          </cell>
          <cell r="E197" t="str">
            <v>個</v>
          </cell>
          <cell r="F197">
            <v>0</v>
          </cell>
          <cell r="G197">
            <v>670</v>
          </cell>
        </row>
        <row r="198">
          <cell r="B198">
            <v>247</v>
          </cell>
          <cell r="C198" t="str">
            <v xml:space="preserve"> 　無機凝集剤</v>
          </cell>
          <cell r="D198" t="str">
            <v xml:space="preserve"> ＰＡＣ</v>
          </cell>
          <cell r="E198" t="str">
            <v>kg</v>
          </cell>
          <cell r="F198">
            <v>41</v>
          </cell>
          <cell r="G198">
            <v>649</v>
          </cell>
        </row>
        <row r="199">
          <cell r="B199">
            <v>248</v>
          </cell>
          <cell r="C199" t="str">
            <v xml:space="preserve"> 　炭酸ガス</v>
          </cell>
          <cell r="D199">
            <v>0</v>
          </cell>
          <cell r="E199" t="str">
            <v>kg</v>
          </cell>
          <cell r="F199">
            <v>135</v>
          </cell>
          <cell r="G199">
            <v>680</v>
          </cell>
        </row>
        <row r="200">
          <cell r="B200">
            <v>249</v>
          </cell>
          <cell r="C200" t="str">
            <v xml:space="preserve"> 　高分子凝集剤</v>
          </cell>
          <cell r="D200" t="str">
            <v xml:space="preserve"> ダイヤフロック</v>
          </cell>
          <cell r="E200" t="str">
            <v>kg</v>
          </cell>
          <cell r="F200">
            <v>1100</v>
          </cell>
          <cell r="G200">
            <v>649</v>
          </cell>
        </row>
        <row r="201">
          <cell r="B201">
            <v>250</v>
          </cell>
          <cell r="C201" t="str">
            <v xml:space="preserve"> 　真砂土</v>
          </cell>
          <cell r="D201">
            <v>0</v>
          </cell>
          <cell r="E201" t="str">
            <v>ｍ３</v>
          </cell>
          <cell r="F201">
            <v>0</v>
          </cell>
          <cell r="H201" t="str">
            <v>鹿児島</v>
          </cell>
        </row>
        <row r="202">
          <cell r="B202">
            <v>251</v>
          </cell>
          <cell r="C202" t="str">
            <v xml:space="preserve"> 　ロッド</v>
          </cell>
          <cell r="D202" t="str">
            <v xml:space="preserve"> φ40 L=1.0m</v>
          </cell>
          <cell r="E202" t="str">
            <v>本</v>
          </cell>
          <cell r="F202">
            <v>8500</v>
          </cell>
          <cell r="G202" t="str">
            <v xml:space="preserve"> メーカー</v>
          </cell>
        </row>
        <row r="203">
          <cell r="B203">
            <v>252</v>
          </cell>
          <cell r="C203" t="str">
            <v xml:space="preserve"> 　ビット</v>
          </cell>
          <cell r="D203" t="str">
            <v xml:space="preserve"> φ40</v>
          </cell>
          <cell r="E203" t="str">
            <v>個</v>
          </cell>
          <cell r="F203">
            <v>6830</v>
          </cell>
          <cell r="G203" t="str">
            <v xml:space="preserve"> メーカー</v>
          </cell>
        </row>
        <row r="204">
          <cell r="B204">
            <v>253</v>
          </cell>
          <cell r="C204" t="str">
            <v xml:space="preserve"> 　チゼル損耗費</v>
          </cell>
          <cell r="D204" t="str">
            <v xml:space="preserve"> 600～800kg級用</v>
          </cell>
          <cell r="E204" t="str">
            <v>本</v>
          </cell>
          <cell r="F204">
            <v>110000</v>
          </cell>
          <cell r="G204" t="str">
            <v xml:space="preserve"> メーカー</v>
          </cell>
        </row>
        <row r="205">
          <cell r="B205">
            <v>254</v>
          </cell>
          <cell r="C205" t="str">
            <v xml:space="preserve"> 　防爆シート</v>
          </cell>
          <cell r="D205" t="str">
            <v xml:space="preserve"> ブラストフェンス</v>
          </cell>
          <cell r="E205" t="str">
            <v>枚</v>
          </cell>
          <cell r="F205">
            <v>0</v>
          </cell>
          <cell r="G205">
            <v>315</v>
          </cell>
        </row>
        <row r="206">
          <cell r="B206">
            <v>255</v>
          </cell>
          <cell r="C206" t="str">
            <v xml:space="preserve"> 　チゼル損耗費</v>
          </cell>
          <cell r="D206" t="str">
            <v xml:space="preserve"> 1300kg級用</v>
          </cell>
          <cell r="E206" t="str">
            <v>本</v>
          </cell>
          <cell r="F206">
            <v>110000</v>
          </cell>
          <cell r="G206" t="str">
            <v xml:space="preserve"> メーカー</v>
          </cell>
        </row>
        <row r="207">
          <cell r="B207">
            <v>256</v>
          </cell>
          <cell r="C207" t="str">
            <v xml:space="preserve"> 　防水シート</v>
          </cell>
          <cell r="D207" t="str">
            <v xml:space="preserve"> 軟質塩化ﾋﾞﾆｰﾙｼｰﾄ t=1.0mm</v>
          </cell>
          <cell r="E207" t="str">
            <v>㎡</v>
          </cell>
          <cell r="F207">
            <v>1000</v>
          </cell>
          <cell r="G207">
            <v>309</v>
          </cell>
        </row>
        <row r="208">
          <cell r="B208">
            <v>257</v>
          </cell>
          <cell r="C208" t="str">
            <v xml:space="preserve"> 　鋼管</v>
          </cell>
          <cell r="D208" t="str">
            <v xml:space="preserve"> STPY φ1350</v>
          </cell>
          <cell r="E208" t="str">
            <v>ｍ</v>
          </cell>
          <cell r="F208">
            <v>128</v>
          </cell>
          <cell r="G208">
            <v>558</v>
          </cell>
        </row>
        <row r="209">
          <cell r="B209">
            <v>258</v>
          </cell>
          <cell r="C209" t="str">
            <v xml:space="preserve"> 　汚濁防止フェンス</v>
          </cell>
          <cell r="D209" t="str">
            <v xml:space="preserve"> 不連続フロート径300mm</v>
          </cell>
          <cell r="E209" t="str">
            <v>90日</v>
          </cell>
          <cell r="F209">
            <v>335000</v>
          </cell>
          <cell r="G209" t="str">
            <v xml:space="preserve"> リース</v>
          </cell>
        </row>
        <row r="210">
          <cell r="B210">
            <v>259</v>
          </cell>
          <cell r="C210" t="str">
            <v xml:space="preserve"> 　汚濁防止フェンス</v>
          </cell>
          <cell r="D210" t="str">
            <v xml:space="preserve"> 不連続フロート径300mm</v>
          </cell>
          <cell r="E210" t="str">
            <v>日</v>
          </cell>
          <cell r="F210">
            <v>2250</v>
          </cell>
          <cell r="G210" t="str">
            <v xml:space="preserve"> リース</v>
          </cell>
        </row>
        <row r="211">
          <cell r="B211">
            <v>260</v>
          </cell>
          <cell r="D211">
            <v>0</v>
          </cell>
        </row>
        <row r="212">
          <cell r="B212">
            <v>261</v>
          </cell>
          <cell r="D212">
            <v>0</v>
          </cell>
        </row>
        <row r="213">
          <cell r="B213">
            <v>262</v>
          </cell>
          <cell r="D213">
            <v>0</v>
          </cell>
        </row>
        <row r="214">
          <cell r="B214">
            <v>263</v>
          </cell>
          <cell r="D214">
            <v>0</v>
          </cell>
        </row>
        <row r="215">
          <cell r="B215">
            <v>264</v>
          </cell>
          <cell r="D215">
            <v>0</v>
          </cell>
        </row>
        <row r="216">
          <cell r="B216">
            <v>265</v>
          </cell>
          <cell r="D216">
            <v>0</v>
          </cell>
        </row>
        <row r="217">
          <cell r="B217">
            <v>266</v>
          </cell>
          <cell r="D217">
            <v>0</v>
          </cell>
        </row>
        <row r="218">
          <cell r="B218">
            <v>267</v>
          </cell>
          <cell r="D218">
            <v>0</v>
          </cell>
        </row>
        <row r="219">
          <cell r="B219">
            <v>268</v>
          </cell>
          <cell r="D219">
            <v>0</v>
          </cell>
        </row>
        <row r="220">
          <cell r="B220">
            <v>269</v>
          </cell>
          <cell r="D220">
            <v>0</v>
          </cell>
        </row>
        <row r="221">
          <cell r="B221">
            <v>270</v>
          </cell>
          <cell r="D221">
            <v>0</v>
          </cell>
        </row>
        <row r="222">
          <cell r="B222">
            <v>271</v>
          </cell>
          <cell r="D222">
            <v>0</v>
          </cell>
        </row>
        <row r="223">
          <cell r="B223">
            <v>272</v>
          </cell>
          <cell r="D223">
            <v>0</v>
          </cell>
        </row>
        <row r="224">
          <cell r="B224">
            <v>273</v>
          </cell>
          <cell r="D224">
            <v>0</v>
          </cell>
        </row>
        <row r="225">
          <cell r="B225">
            <v>274</v>
          </cell>
          <cell r="D225">
            <v>0</v>
          </cell>
        </row>
        <row r="226">
          <cell r="B226">
            <v>275</v>
          </cell>
          <cell r="D226">
            <v>0</v>
          </cell>
        </row>
        <row r="227">
          <cell r="B227">
            <v>276</v>
          </cell>
          <cell r="D227">
            <v>0</v>
          </cell>
        </row>
        <row r="228">
          <cell r="B228">
            <v>277</v>
          </cell>
          <cell r="D228">
            <v>0</v>
          </cell>
        </row>
        <row r="229">
          <cell r="B229">
            <v>278</v>
          </cell>
          <cell r="D229">
            <v>0</v>
          </cell>
        </row>
        <row r="230">
          <cell r="B230">
            <v>279</v>
          </cell>
          <cell r="D230">
            <v>0</v>
          </cell>
        </row>
        <row r="231">
          <cell r="B231">
            <v>280</v>
          </cell>
          <cell r="D231">
            <v>0</v>
          </cell>
        </row>
        <row r="232">
          <cell r="B232">
            <v>281</v>
          </cell>
          <cell r="D232">
            <v>0</v>
          </cell>
        </row>
        <row r="233">
          <cell r="B233">
            <v>282</v>
          </cell>
          <cell r="D233">
            <v>0</v>
          </cell>
        </row>
        <row r="234">
          <cell r="B234">
            <v>283</v>
          </cell>
          <cell r="D234">
            <v>0</v>
          </cell>
        </row>
        <row r="235">
          <cell r="B235">
            <v>284</v>
          </cell>
          <cell r="D235">
            <v>0</v>
          </cell>
        </row>
        <row r="236">
          <cell r="B236">
            <v>285</v>
          </cell>
          <cell r="D236">
            <v>0</v>
          </cell>
        </row>
        <row r="237">
          <cell r="B237">
            <v>286</v>
          </cell>
          <cell r="D237">
            <v>0</v>
          </cell>
        </row>
        <row r="238">
          <cell r="B238">
            <v>287</v>
          </cell>
          <cell r="D238">
            <v>0</v>
          </cell>
        </row>
        <row r="239">
          <cell r="B239">
            <v>288</v>
          </cell>
          <cell r="D239">
            <v>0</v>
          </cell>
        </row>
        <row r="240">
          <cell r="B240">
            <v>289</v>
          </cell>
          <cell r="D240">
            <v>0</v>
          </cell>
        </row>
        <row r="241">
          <cell r="B241">
            <v>290</v>
          </cell>
          <cell r="D241">
            <v>0</v>
          </cell>
        </row>
        <row r="242">
          <cell r="B242">
            <v>291</v>
          </cell>
          <cell r="D242">
            <v>0</v>
          </cell>
        </row>
        <row r="243">
          <cell r="B243">
            <v>292</v>
          </cell>
          <cell r="D243">
            <v>0</v>
          </cell>
        </row>
        <row r="244">
          <cell r="B244">
            <v>293</v>
          </cell>
          <cell r="D244">
            <v>0</v>
          </cell>
        </row>
        <row r="245">
          <cell r="B245">
            <v>294</v>
          </cell>
          <cell r="D245">
            <v>0</v>
          </cell>
        </row>
        <row r="246">
          <cell r="B246">
            <v>295</v>
          </cell>
          <cell r="D246">
            <v>0</v>
          </cell>
        </row>
        <row r="247">
          <cell r="B247">
            <v>296</v>
          </cell>
          <cell r="D247">
            <v>0</v>
          </cell>
        </row>
        <row r="248">
          <cell r="B248">
            <v>297</v>
          </cell>
          <cell r="D248">
            <v>0</v>
          </cell>
        </row>
        <row r="249">
          <cell r="B249">
            <v>298</v>
          </cell>
          <cell r="D249">
            <v>0</v>
          </cell>
        </row>
        <row r="250">
          <cell r="B250">
            <v>299</v>
          </cell>
          <cell r="D250">
            <v>0</v>
          </cell>
        </row>
        <row r="254">
          <cell r="B254" t="str">
            <v>平 成 ８ 年 度   建 設 機 械 損 料 一 覧 表（ １ 時 間 当 た り ）</v>
          </cell>
          <cell r="I254" t="str">
            <v>機 械</v>
          </cell>
          <cell r="J254" t="str">
            <v>係 数</v>
          </cell>
        </row>
        <row r="255">
          <cell r="B255" t="str">
            <v>機械No.</v>
          </cell>
          <cell r="C255" t="str">
            <v>名　　　　称</v>
          </cell>
          <cell r="D255" t="str">
            <v>仕　　　　様</v>
          </cell>
          <cell r="E255" t="str">
            <v>単　位</v>
          </cell>
          <cell r="F255" t="str">
            <v>単　価</v>
          </cell>
          <cell r="G255" t="str">
            <v>備　　　考</v>
          </cell>
          <cell r="I255" t="str">
            <v>損 料</v>
          </cell>
          <cell r="J255">
            <v>0.82499999999999996</v>
          </cell>
          <cell r="K255" t="str">
            <v>算定値</v>
          </cell>
        </row>
        <row r="256">
          <cell r="B256">
            <v>300</v>
          </cell>
          <cell r="C256" t="str">
            <v xml:space="preserve"> 　ブルドーザ</v>
          </cell>
          <cell r="D256" t="str">
            <v xml:space="preserve"> 3 t 級</v>
          </cell>
          <cell r="E256" t="str">
            <v>ｈ</v>
          </cell>
          <cell r="F256">
            <v>0</v>
          </cell>
          <cell r="G256">
            <v>2</v>
          </cell>
          <cell r="I256">
            <v>2210</v>
          </cell>
          <cell r="J256">
            <v>0.82499999999999996</v>
          </cell>
          <cell r="K256">
            <v>1823</v>
          </cell>
        </row>
        <row r="257">
          <cell r="B257">
            <v>301</v>
          </cell>
          <cell r="C257" t="str">
            <v xml:space="preserve"> 　ブルドーザ</v>
          </cell>
          <cell r="D257" t="str">
            <v xml:space="preserve"> 11ｔ級</v>
          </cell>
          <cell r="E257" t="str">
            <v>ｈ</v>
          </cell>
          <cell r="F257">
            <v>3630</v>
          </cell>
          <cell r="G257">
            <v>2</v>
          </cell>
          <cell r="I257">
            <v>4400</v>
          </cell>
          <cell r="J257">
            <v>0.82499999999999996</v>
          </cell>
          <cell r="K257">
            <v>3630</v>
          </cell>
        </row>
        <row r="258">
          <cell r="B258">
            <v>302</v>
          </cell>
          <cell r="C258" t="str">
            <v xml:space="preserve"> 　バックホウ</v>
          </cell>
          <cell r="D258" t="str">
            <v xml:space="preserve"> 0.2m3</v>
          </cell>
          <cell r="E258" t="str">
            <v>ｈ</v>
          </cell>
          <cell r="F258">
            <v>0</v>
          </cell>
          <cell r="G258">
            <v>8</v>
          </cell>
          <cell r="I258">
            <v>2680</v>
          </cell>
          <cell r="J258">
            <v>0.82499999999999996</v>
          </cell>
          <cell r="K258">
            <v>2211</v>
          </cell>
        </row>
        <row r="259">
          <cell r="B259">
            <v>303</v>
          </cell>
          <cell r="C259" t="str">
            <v xml:space="preserve"> 　バックホウ</v>
          </cell>
          <cell r="D259" t="str">
            <v xml:space="preserve"> 0.35m3</v>
          </cell>
          <cell r="E259" t="str">
            <v>ｈ</v>
          </cell>
          <cell r="F259">
            <v>0</v>
          </cell>
          <cell r="G259">
            <v>8</v>
          </cell>
          <cell r="I259">
            <v>2930</v>
          </cell>
          <cell r="J259">
            <v>0.82499999999999996</v>
          </cell>
          <cell r="K259">
            <v>2417</v>
          </cell>
        </row>
        <row r="260">
          <cell r="B260">
            <v>304</v>
          </cell>
          <cell r="C260" t="str">
            <v xml:space="preserve"> 　バックホウ</v>
          </cell>
          <cell r="D260" t="str">
            <v xml:space="preserve"> 0.6m3 </v>
          </cell>
          <cell r="E260" t="str">
            <v>ｈ</v>
          </cell>
          <cell r="F260">
            <v>3489</v>
          </cell>
          <cell r="G260">
            <v>12</v>
          </cell>
          <cell r="I260">
            <v>4230</v>
          </cell>
          <cell r="J260">
            <v>0.82499999999999996</v>
          </cell>
          <cell r="K260">
            <v>3489</v>
          </cell>
        </row>
        <row r="261">
          <cell r="B261">
            <v>305</v>
          </cell>
          <cell r="C261" t="str">
            <v xml:space="preserve"> 　大型ブレーカ</v>
          </cell>
          <cell r="D261" t="str">
            <v xml:space="preserve"> 600～800㎏級</v>
          </cell>
          <cell r="E261" t="str">
            <v>日</v>
          </cell>
          <cell r="F261">
            <v>0</v>
          </cell>
          <cell r="G261">
            <v>116</v>
          </cell>
          <cell r="H261">
            <v>14100</v>
          </cell>
          <cell r="I261">
            <v>14100</v>
          </cell>
          <cell r="J261">
            <v>0.82499999999999996</v>
          </cell>
          <cell r="K261">
            <v>11632</v>
          </cell>
        </row>
        <row r="262">
          <cell r="B262">
            <v>306</v>
          </cell>
          <cell r="C262" t="str">
            <v xml:space="preserve"> 　ダンプトラック</v>
          </cell>
          <cell r="D262" t="str">
            <v xml:space="preserve"> 4 t</v>
          </cell>
          <cell r="E262" t="str">
            <v>ｈ</v>
          </cell>
          <cell r="F262">
            <v>0</v>
          </cell>
          <cell r="G262">
            <v>22</v>
          </cell>
          <cell r="H262">
            <v>1280</v>
          </cell>
          <cell r="I262">
            <v>1280</v>
          </cell>
          <cell r="J262">
            <v>0.82499999999999996</v>
          </cell>
          <cell r="K262">
            <v>1056</v>
          </cell>
        </row>
        <row r="263">
          <cell r="B263">
            <v>307</v>
          </cell>
          <cell r="C263" t="str">
            <v xml:space="preserve"> 　ダンプトラック</v>
          </cell>
          <cell r="D263" t="str">
            <v xml:space="preserve"> 8 t</v>
          </cell>
          <cell r="E263" t="str">
            <v>ｈ</v>
          </cell>
          <cell r="F263">
            <v>0</v>
          </cell>
          <cell r="G263">
            <v>22</v>
          </cell>
          <cell r="H263">
            <v>2290</v>
          </cell>
          <cell r="I263">
            <v>2290</v>
          </cell>
          <cell r="J263">
            <v>0.82499999999999996</v>
          </cell>
          <cell r="K263">
            <v>1889</v>
          </cell>
        </row>
        <row r="264">
          <cell r="B264">
            <v>308</v>
          </cell>
          <cell r="C264" t="str">
            <v xml:space="preserve"> 　ダンプトラック</v>
          </cell>
          <cell r="D264" t="str">
            <v xml:space="preserve"> 10 t</v>
          </cell>
          <cell r="E264" t="str">
            <v>ｈ</v>
          </cell>
          <cell r="F264">
            <v>2169</v>
          </cell>
          <cell r="G264">
            <v>28</v>
          </cell>
          <cell r="H264">
            <v>2630</v>
          </cell>
          <cell r="I264">
            <v>2630</v>
          </cell>
          <cell r="J264">
            <v>0.82499999999999996</v>
          </cell>
          <cell r="K264">
            <v>2169</v>
          </cell>
        </row>
        <row r="265">
          <cell r="B265">
            <v>309</v>
          </cell>
          <cell r="C265" t="str">
            <v xml:space="preserve"> 　トラック</v>
          </cell>
          <cell r="D265" t="str">
            <v xml:space="preserve"> 4 ～4.5t積</v>
          </cell>
          <cell r="E265" t="str">
            <v>ｈ</v>
          </cell>
          <cell r="F265">
            <v>0</v>
          </cell>
          <cell r="G265">
            <v>24</v>
          </cell>
          <cell r="H265">
            <v>1390</v>
          </cell>
          <cell r="I265">
            <v>1390</v>
          </cell>
          <cell r="J265">
            <v>0.82499999999999996</v>
          </cell>
          <cell r="K265">
            <v>1146</v>
          </cell>
        </row>
        <row r="266">
          <cell r="B266">
            <v>310</v>
          </cell>
          <cell r="C266" t="str">
            <v xml:space="preserve"> 　トラック</v>
          </cell>
          <cell r="D266" t="str">
            <v xml:space="preserve"> ｸﾚｰﾝ付･4t積　2.9ｔ吊</v>
          </cell>
          <cell r="E266" t="str">
            <v>ｈ</v>
          </cell>
          <cell r="F266">
            <v>1493</v>
          </cell>
          <cell r="G266">
            <v>30</v>
          </cell>
          <cell r="H266">
            <v>1810</v>
          </cell>
          <cell r="I266">
            <v>1810</v>
          </cell>
          <cell r="J266">
            <v>0.82499999999999996</v>
          </cell>
          <cell r="K266">
            <v>1493</v>
          </cell>
        </row>
        <row r="267">
          <cell r="B267">
            <v>311</v>
          </cell>
          <cell r="C267" t="str">
            <v xml:space="preserve"> 　トラッククレーン</v>
          </cell>
          <cell r="D267" t="str">
            <v xml:space="preserve"> 4.8～4.9ｔ吊</v>
          </cell>
          <cell r="E267" t="str">
            <v>ｈ</v>
          </cell>
          <cell r="F267">
            <v>0</v>
          </cell>
          <cell r="G267">
            <v>30</v>
          </cell>
          <cell r="H267">
            <v>2690</v>
          </cell>
          <cell r="I267">
            <v>2690</v>
          </cell>
          <cell r="J267">
            <v>0.82499999999999996</v>
          </cell>
          <cell r="K267">
            <v>2219</v>
          </cell>
        </row>
        <row r="268">
          <cell r="B268">
            <v>312</v>
          </cell>
          <cell r="C268" t="str">
            <v xml:space="preserve"> 　トラッククレーン</v>
          </cell>
          <cell r="D268" t="str">
            <v xml:space="preserve"> 10～11ｔ吊</v>
          </cell>
          <cell r="E268" t="str">
            <v>ｈ</v>
          </cell>
          <cell r="F268">
            <v>0</v>
          </cell>
          <cell r="G268">
            <v>30</v>
          </cell>
          <cell r="H268">
            <v>3980</v>
          </cell>
          <cell r="I268">
            <v>3980</v>
          </cell>
          <cell r="J268">
            <v>0.82499999999999996</v>
          </cell>
          <cell r="K268">
            <v>3283</v>
          </cell>
        </row>
        <row r="269">
          <cell r="B269">
            <v>313</v>
          </cell>
          <cell r="C269" t="str">
            <v xml:space="preserve"> 　トラッククレーン</v>
          </cell>
          <cell r="D269" t="str">
            <v xml:space="preserve"> 15～16ｔ吊</v>
          </cell>
          <cell r="E269" t="str">
            <v>ｈ</v>
          </cell>
          <cell r="F269">
            <v>0</v>
          </cell>
          <cell r="G269">
            <v>30</v>
          </cell>
          <cell r="H269">
            <v>5450</v>
          </cell>
          <cell r="I269">
            <v>5450</v>
          </cell>
          <cell r="J269">
            <v>0.82499999999999996</v>
          </cell>
          <cell r="K269">
            <v>4496</v>
          </cell>
        </row>
        <row r="270">
          <cell r="B270">
            <v>314</v>
          </cell>
          <cell r="C270" t="str">
            <v xml:space="preserve"> 　トラッククレーン</v>
          </cell>
          <cell r="D270" t="str">
            <v xml:space="preserve"> 20～22ｔ吊</v>
          </cell>
          <cell r="E270" t="str">
            <v>ｈ</v>
          </cell>
          <cell r="F270">
            <v>5131</v>
          </cell>
          <cell r="G270">
            <v>34</v>
          </cell>
          <cell r="H270">
            <v>6220</v>
          </cell>
          <cell r="I270">
            <v>6220</v>
          </cell>
          <cell r="J270">
            <v>0.82499999999999996</v>
          </cell>
          <cell r="K270">
            <v>5131</v>
          </cell>
        </row>
        <row r="271">
          <cell r="B271">
            <v>315</v>
          </cell>
          <cell r="C271" t="str">
            <v xml:space="preserve"> 　トラッククレーン</v>
          </cell>
          <cell r="D271" t="str">
            <v xml:space="preserve"> 35～36ｔ吊</v>
          </cell>
          <cell r="E271" t="str">
            <v>ｈ</v>
          </cell>
          <cell r="F271">
            <v>8497</v>
          </cell>
          <cell r="G271">
            <v>34</v>
          </cell>
          <cell r="H271">
            <v>10300</v>
          </cell>
          <cell r="I271">
            <v>10300</v>
          </cell>
          <cell r="J271">
            <v>0.82499999999999996</v>
          </cell>
          <cell r="K271">
            <v>8497</v>
          </cell>
        </row>
        <row r="272">
          <cell r="B272">
            <v>316</v>
          </cell>
          <cell r="C272" t="str">
            <v xml:space="preserve"> 　トラッククレーン</v>
          </cell>
          <cell r="D272" t="str">
            <v xml:space="preserve"> 40～45ｔ吊</v>
          </cell>
          <cell r="E272" t="str">
            <v>ｈ</v>
          </cell>
          <cell r="F272">
            <v>0</v>
          </cell>
          <cell r="G272">
            <v>30</v>
          </cell>
          <cell r="H272">
            <v>12900</v>
          </cell>
          <cell r="I272">
            <v>12900</v>
          </cell>
          <cell r="J272">
            <v>0.82499999999999996</v>
          </cell>
          <cell r="K272">
            <v>10642</v>
          </cell>
        </row>
        <row r="273">
          <cell r="B273">
            <v>317</v>
          </cell>
          <cell r="C273" t="str">
            <v xml:space="preserve"> 　クローラクレーン</v>
          </cell>
          <cell r="D273" t="str">
            <v xml:space="preserve"> 25～27ｔ吊</v>
          </cell>
          <cell r="E273" t="str">
            <v>ｈ</v>
          </cell>
          <cell r="F273">
            <v>0</v>
          </cell>
          <cell r="G273">
            <v>28</v>
          </cell>
          <cell r="H273">
            <v>8110</v>
          </cell>
          <cell r="I273">
            <v>8110</v>
          </cell>
          <cell r="J273">
            <v>0.82499999999999996</v>
          </cell>
          <cell r="K273">
            <v>6690</v>
          </cell>
        </row>
        <row r="274">
          <cell r="B274">
            <v>318</v>
          </cell>
          <cell r="C274" t="str">
            <v xml:space="preserve"> 　クローラクレーン</v>
          </cell>
          <cell r="D274" t="str">
            <v xml:space="preserve"> 35～37ｔ吊</v>
          </cell>
          <cell r="E274" t="str">
            <v>ｈ</v>
          </cell>
          <cell r="F274">
            <v>0</v>
          </cell>
          <cell r="G274">
            <v>28</v>
          </cell>
          <cell r="H274">
            <v>9730</v>
          </cell>
          <cell r="I274">
            <v>9730</v>
          </cell>
          <cell r="J274">
            <v>0.82499999999999996</v>
          </cell>
          <cell r="K274">
            <v>8027</v>
          </cell>
        </row>
        <row r="275">
          <cell r="B275">
            <v>319</v>
          </cell>
          <cell r="C275" t="str">
            <v xml:space="preserve"> 　クローラクレーン</v>
          </cell>
          <cell r="D275" t="str">
            <v xml:space="preserve"> 45ｔ吊</v>
          </cell>
          <cell r="E275" t="str">
            <v>ｈ</v>
          </cell>
          <cell r="F275">
            <v>0</v>
          </cell>
          <cell r="G275">
            <v>28</v>
          </cell>
          <cell r="H275">
            <v>10900</v>
          </cell>
          <cell r="I275">
            <v>10900</v>
          </cell>
          <cell r="J275">
            <v>0.82499999999999996</v>
          </cell>
          <cell r="K275">
            <v>8992</v>
          </cell>
        </row>
        <row r="276">
          <cell r="B276">
            <v>320</v>
          </cell>
          <cell r="C276" t="str">
            <v xml:space="preserve"> 　ｺﾝｸﾘｰﾄﾎﾟﾝﾌﾟ車</v>
          </cell>
          <cell r="D276" t="str">
            <v xml:space="preserve"> 55～60m3/h</v>
          </cell>
          <cell r="E276" t="str">
            <v>ｈ</v>
          </cell>
          <cell r="F276">
            <v>0</v>
          </cell>
          <cell r="G276">
            <v>140</v>
          </cell>
          <cell r="H276">
            <v>10900</v>
          </cell>
          <cell r="I276">
            <v>9630</v>
          </cell>
          <cell r="J276">
            <v>0.82499999999999996</v>
          </cell>
          <cell r="K276">
            <v>7944</v>
          </cell>
        </row>
        <row r="277">
          <cell r="B277">
            <v>321</v>
          </cell>
          <cell r="C277" t="str">
            <v xml:space="preserve"> 　ｺﾝｸﾘｰﾄﾎﾟﾝﾌﾟ車</v>
          </cell>
          <cell r="D277" t="str">
            <v xml:space="preserve"> 圧送料</v>
          </cell>
          <cell r="E277" t="str">
            <v>ｍ３</v>
          </cell>
          <cell r="F277">
            <v>0</v>
          </cell>
          <cell r="J277">
            <v>0</v>
          </cell>
          <cell r="K277">
            <v>0</v>
          </cell>
        </row>
        <row r="278">
          <cell r="B278">
            <v>322</v>
          </cell>
          <cell r="C278" t="str">
            <v xml:space="preserve"> 　モータグレーダ</v>
          </cell>
          <cell r="D278" t="str">
            <v xml:space="preserve"> 3.1m3級</v>
          </cell>
          <cell r="E278" t="str">
            <v>ｈ</v>
          </cell>
          <cell r="F278">
            <v>0</v>
          </cell>
          <cell r="G278">
            <v>130</v>
          </cell>
          <cell r="H278">
            <v>4600</v>
          </cell>
          <cell r="I278">
            <v>4600</v>
          </cell>
          <cell r="J278">
            <v>0.82499999999999996</v>
          </cell>
          <cell r="K278">
            <v>3795</v>
          </cell>
        </row>
        <row r="279">
          <cell r="B279">
            <v>323</v>
          </cell>
          <cell r="C279" t="str">
            <v xml:space="preserve"> 　マカダムローラ</v>
          </cell>
          <cell r="D279" t="str">
            <v xml:space="preserve"> 10～12ｔ</v>
          </cell>
          <cell r="E279" t="str">
            <v>ｈ</v>
          </cell>
          <cell r="F279">
            <v>0</v>
          </cell>
          <cell r="G279">
            <v>132</v>
          </cell>
          <cell r="H279">
            <v>3540</v>
          </cell>
          <cell r="I279">
            <v>2730</v>
          </cell>
          <cell r="J279">
            <v>0.82499999999999996</v>
          </cell>
          <cell r="K279">
            <v>2252</v>
          </cell>
        </row>
        <row r="280">
          <cell r="B280">
            <v>324</v>
          </cell>
          <cell r="C280" t="str">
            <v xml:space="preserve"> 　タイヤローラ</v>
          </cell>
          <cell r="D280" t="str">
            <v xml:space="preserve"> 8 ～20ｔ</v>
          </cell>
          <cell r="E280" t="str">
            <v>ｈ</v>
          </cell>
          <cell r="F280">
            <v>0</v>
          </cell>
          <cell r="G280">
            <v>132</v>
          </cell>
          <cell r="H280">
            <v>3080</v>
          </cell>
          <cell r="I280">
            <v>3080</v>
          </cell>
          <cell r="J280">
            <v>0.82499999999999996</v>
          </cell>
          <cell r="K280">
            <v>2541</v>
          </cell>
        </row>
        <row r="281">
          <cell r="B281">
            <v>325</v>
          </cell>
          <cell r="C281" t="str">
            <v xml:space="preserve"> 　ｱｽﾌｧﾙﾄﾌｨﾆｯｼｬ</v>
          </cell>
          <cell r="D281" t="str">
            <v xml:space="preserve"> 2.4～3.6ｍ</v>
          </cell>
          <cell r="E281" t="str">
            <v>ｈ</v>
          </cell>
          <cell r="F281">
            <v>0</v>
          </cell>
          <cell r="G281">
            <v>144</v>
          </cell>
          <cell r="H281">
            <v>6000</v>
          </cell>
          <cell r="I281">
            <v>6000</v>
          </cell>
          <cell r="J281">
            <v>0.82499999999999996</v>
          </cell>
          <cell r="K281">
            <v>4950</v>
          </cell>
        </row>
        <row r="282">
          <cell r="B282">
            <v>326</v>
          </cell>
          <cell r="C282" t="str">
            <v xml:space="preserve"> 　エンジンスプレーヤ</v>
          </cell>
          <cell r="D282" t="str">
            <v xml:space="preserve"> 200m3</v>
          </cell>
          <cell r="E282" t="str">
            <v>ｈ</v>
          </cell>
          <cell r="F282">
            <v>0</v>
          </cell>
          <cell r="G282">
            <v>150</v>
          </cell>
          <cell r="H282">
            <v>1110</v>
          </cell>
          <cell r="I282">
            <v>1110</v>
          </cell>
          <cell r="J282">
            <v>0.82499999999999996</v>
          </cell>
          <cell r="K282">
            <v>915</v>
          </cell>
        </row>
        <row r="283">
          <cell r="B283">
            <v>327</v>
          </cell>
          <cell r="C283" t="str">
            <v xml:space="preserve"> 　ﾓﾙﾀﾙｺﾝｸﾘｰﾄ吹付機</v>
          </cell>
          <cell r="D283" t="str">
            <v xml:space="preserve"> 湿 式 0.8～1.2m3/h</v>
          </cell>
          <cell r="E283" t="str">
            <v>ｈ</v>
          </cell>
          <cell r="F283">
            <v>0</v>
          </cell>
          <cell r="G283">
            <v>250</v>
          </cell>
          <cell r="H283">
            <v>2110</v>
          </cell>
          <cell r="I283">
            <v>2110</v>
          </cell>
          <cell r="J283">
            <v>0.82499999999999996</v>
          </cell>
          <cell r="K283">
            <v>1740</v>
          </cell>
        </row>
        <row r="284">
          <cell r="B284">
            <v>328</v>
          </cell>
          <cell r="C284" t="str">
            <v xml:space="preserve"> 　空気圧縮機</v>
          </cell>
          <cell r="D284" t="str">
            <v xml:space="preserve"> 5.0m3/min</v>
          </cell>
          <cell r="E284" t="str">
            <v>日</v>
          </cell>
          <cell r="F284">
            <v>0</v>
          </cell>
          <cell r="G284">
            <v>158</v>
          </cell>
          <cell r="H284">
            <v>5790</v>
          </cell>
          <cell r="I284">
            <v>5790</v>
          </cell>
          <cell r="J284">
            <v>0.82499999999999996</v>
          </cell>
          <cell r="K284">
            <v>4776</v>
          </cell>
        </row>
        <row r="285">
          <cell r="B285">
            <v>329</v>
          </cell>
          <cell r="C285" t="str">
            <v xml:space="preserve"> 　空気圧縮機</v>
          </cell>
          <cell r="D285" t="str">
            <v xml:space="preserve"> 10.6m3/min</v>
          </cell>
          <cell r="E285" t="str">
            <v>日</v>
          </cell>
          <cell r="F285">
            <v>0</v>
          </cell>
          <cell r="G285">
            <v>158</v>
          </cell>
          <cell r="H285">
            <v>11800</v>
          </cell>
          <cell r="I285">
            <v>11800</v>
          </cell>
          <cell r="J285">
            <v>0.82499999999999996</v>
          </cell>
          <cell r="K285">
            <v>9735</v>
          </cell>
        </row>
        <row r="286">
          <cell r="B286">
            <v>330</v>
          </cell>
          <cell r="C286" t="str">
            <v xml:space="preserve"> 　発動発電機</v>
          </cell>
          <cell r="D286" t="str">
            <v xml:space="preserve"> 5 KVA</v>
          </cell>
          <cell r="E286" t="str">
            <v>日</v>
          </cell>
          <cell r="F286">
            <v>0</v>
          </cell>
          <cell r="G286">
            <v>192</v>
          </cell>
          <cell r="H286">
            <v>1090</v>
          </cell>
          <cell r="I286">
            <v>1090</v>
          </cell>
          <cell r="J286">
            <v>0.82499999999999996</v>
          </cell>
          <cell r="K286">
            <v>899</v>
          </cell>
        </row>
        <row r="287">
          <cell r="B287">
            <v>331</v>
          </cell>
          <cell r="C287" t="str">
            <v xml:space="preserve"> 　発動発電機</v>
          </cell>
          <cell r="D287" t="str">
            <v xml:space="preserve"> 8 KVA</v>
          </cell>
          <cell r="E287" t="str">
            <v>日</v>
          </cell>
          <cell r="F287">
            <v>0</v>
          </cell>
          <cell r="G287">
            <v>192</v>
          </cell>
          <cell r="H287">
            <v>1570</v>
          </cell>
          <cell r="I287">
            <v>1570</v>
          </cell>
          <cell r="J287">
            <v>0.82499999999999996</v>
          </cell>
          <cell r="K287">
            <v>1295</v>
          </cell>
        </row>
        <row r="288">
          <cell r="B288">
            <v>332</v>
          </cell>
          <cell r="C288" t="str">
            <v xml:space="preserve"> 　発動発電機</v>
          </cell>
          <cell r="D288" t="str">
            <v xml:space="preserve"> 20 KVA</v>
          </cell>
          <cell r="E288" t="str">
            <v>日</v>
          </cell>
          <cell r="F288">
            <v>0</v>
          </cell>
          <cell r="G288">
            <v>192</v>
          </cell>
          <cell r="H288">
            <v>3990</v>
          </cell>
          <cell r="I288">
            <v>3990</v>
          </cell>
          <cell r="J288">
            <v>0.82499999999999996</v>
          </cell>
          <cell r="K288">
            <v>3291</v>
          </cell>
        </row>
        <row r="289">
          <cell r="B289">
            <v>333</v>
          </cell>
          <cell r="C289" t="str">
            <v xml:space="preserve"> 　発動発電機</v>
          </cell>
          <cell r="D289" t="str">
            <v xml:space="preserve"> 45 KVA</v>
          </cell>
          <cell r="E289" t="str">
            <v>日</v>
          </cell>
          <cell r="F289">
            <v>0</v>
          </cell>
          <cell r="G289">
            <v>192</v>
          </cell>
          <cell r="H289">
            <v>4890</v>
          </cell>
          <cell r="I289">
            <v>4890</v>
          </cell>
          <cell r="J289">
            <v>0.82499999999999996</v>
          </cell>
          <cell r="K289">
            <v>4034</v>
          </cell>
        </row>
        <row r="290">
          <cell r="B290">
            <v>334</v>
          </cell>
          <cell r="C290" t="str">
            <v xml:space="preserve"> 　発動発電機</v>
          </cell>
          <cell r="D290" t="str">
            <v xml:space="preserve"> 60 KVA</v>
          </cell>
          <cell r="E290" t="str">
            <v>日</v>
          </cell>
          <cell r="F290">
            <v>0</v>
          </cell>
          <cell r="G290">
            <v>192</v>
          </cell>
          <cell r="H290">
            <v>5790</v>
          </cell>
          <cell r="I290">
            <v>5790</v>
          </cell>
          <cell r="J290">
            <v>0.82499999999999996</v>
          </cell>
          <cell r="K290">
            <v>4776</v>
          </cell>
        </row>
        <row r="291">
          <cell r="B291">
            <v>335</v>
          </cell>
          <cell r="C291" t="str">
            <v xml:space="preserve"> 　発動発電機</v>
          </cell>
          <cell r="D291" t="str">
            <v xml:space="preserve"> 100 KVA</v>
          </cell>
          <cell r="E291" t="str">
            <v>日</v>
          </cell>
          <cell r="F291">
            <v>0</v>
          </cell>
          <cell r="G291">
            <v>192</v>
          </cell>
          <cell r="H291">
            <v>7290</v>
          </cell>
          <cell r="I291">
            <v>7290</v>
          </cell>
          <cell r="J291">
            <v>0.82499999999999996</v>
          </cell>
          <cell r="K291">
            <v>6014</v>
          </cell>
        </row>
        <row r="292">
          <cell r="B292">
            <v>336</v>
          </cell>
          <cell r="C292" t="str">
            <v xml:space="preserve"> 　ﾎﾟｰﾀﾌﾞﾙﾍﾞﾙﾄｺﾝﾍﾞｱ</v>
          </cell>
          <cell r="D292" t="str">
            <v xml:space="preserve"> 7 ｍ</v>
          </cell>
          <cell r="E292" t="str">
            <v>日</v>
          </cell>
          <cell r="F292">
            <v>0</v>
          </cell>
          <cell r="G292">
            <v>250</v>
          </cell>
          <cell r="H292">
            <v>1380</v>
          </cell>
          <cell r="I292">
            <v>1380</v>
          </cell>
          <cell r="J292">
            <v>0.82499999999999996</v>
          </cell>
          <cell r="K292">
            <v>1138</v>
          </cell>
        </row>
        <row r="293">
          <cell r="B293">
            <v>337</v>
          </cell>
          <cell r="C293" t="str">
            <v xml:space="preserve"> 　電気溶接機</v>
          </cell>
          <cell r="D293" t="str">
            <v xml:space="preserve"> 300Ａ</v>
          </cell>
          <cell r="E293" t="str">
            <v>日</v>
          </cell>
          <cell r="F293">
            <v>169</v>
          </cell>
          <cell r="G293">
            <v>238</v>
          </cell>
          <cell r="H293">
            <v>286</v>
          </cell>
          <cell r="I293">
            <v>205</v>
          </cell>
          <cell r="J293">
            <v>0.82499999999999996</v>
          </cell>
          <cell r="K293">
            <v>169</v>
          </cell>
        </row>
        <row r="294">
          <cell r="B294">
            <v>338</v>
          </cell>
          <cell r="C294" t="str">
            <v xml:space="preserve"> 　ハンドハンマ</v>
          </cell>
          <cell r="D294" t="str">
            <v xml:space="preserve"> 15 ㎏級</v>
          </cell>
          <cell r="E294" t="str">
            <v>日</v>
          </cell>
          <cell r="F294">
            <v>0</v>
          </cell>
          <cell r="G294">
            <v>114</v>
          </cell>
          <cell r="H294">
            <v>899</v>
          </cell>
          <cell r="I294">
            <v>899</v>
          </cell>
          <cell r="J294">
            <v>0.82499999999999996</v>
          </cell>
          <cell r="K294">
            <v>741</v>
          </cell>
        </row>
        <row r="295">
          <cell r="B295">
            <v>339</v>
          </cell>
          <cell r="C295" t="str">
            <v xml:space="preserve"> 　ｺﾝｸﾘｰﾄﾌﾞﾚｰｶ</v>
          </cell>
          <cell r="D295" t="str">
            <v xml:space="preserve"> 20 ㎏級</v>
          </cell>
          <cell r="E295" t="str">
            <v>日</v>
          </cell>
          <cell r="F295">
            <v>0</v>
          </cell>
          <cell r="G295">
            <v>114</v>
          </cell>
          <cell r="H295">
            <v>341</v>
          </cell>
          <cell r="I295">
            <v>341</v>
          </cell>
          <cell r="J295">
            <v>0.82499999999999996</v>
          </cell>
          <cell r="K295">
            <v>281</v>
          </cell>
        </row>
        <row r="296">
          <cell r="B296">
            <v>340</v>
          </cell>
          <cell r="C296" t="str">
            <v xml:space="preserve"> 　ｺﾝｸﾘｰﾄﾌﾞﾚｰｶ</v>
          </cell>
          <cell r="D296" t="str">
            <v xml:space="preserve"> 30 ㎏級</v>
          </cell>
          <cell r="E296" t="str">
            <v>日</v>
          </cell>
          <cell r="F296">
            <v>0</v>
          </cell>
          <cell r="G296">
            <v>114</v>
          </cell>
          <cell r="H296">
            <v>401</v>
          </cell>
          <cell r="I296">
            <v>401</v>
          </cell>
          <cell r="J296">
            <v>0.82499999999999996</v>
          </cell>
          <cell r="K296">
            <v>330</v>
          </cell>
        </row>
        <row r="297">
          <cell r="B297">
            <v>341</v>
          </cell>
          <cell r="C297" t="str">
            <v xml:space="preserve"> 　ｺﾝｸﾘｰﾄﾌﾞﾚｰｶ</v>
          </cell>
          <cell r="D297" t="str">
            <v xml:space="preserve"> 40 ㎏級</v>
          </cell>
          <cell r="E297" t="str">
            <v>日</v>
          </cell>
          <cell r="F297">
            <v>0</v>
          </cell>
          <cell r="G297">
            <v>114</v>
          </cell>
          <cell r="H297">
            <v>731</v>
          </cell>
          <cell r="I297">
            <v>731</v>
          </cell>
          <cell r="J297">
            <v>0.82499999999999996</v>
          </cell>
          <cell r="K297">
            <v>603</v>
          </cell>
        </row>
        <row r="298">
          <cell r="B298">
            <v>342</v>
          </cell>
          <cell r="C298" t="str">
            <v xml:space="preserve"> 　ピックハンマ</v>
          </cell>
          <cell r="D298">
            <v>0</v>
          </cell>
          <cell r="E298" t="str">
            <v>日</v>
          </cell>
          <cell r="F298">
            <v>166</v>
          </cell>
          <cell r="G298">
            <v>120</v>
          </cell>
          <cell r="H298">
            <v>202</v>
          </cell>
          <cell r="I298">
            <v>202</v>
          </cell>
          <cell r="J298">
            <v>0.82499999999999996</v>
          </cell>
          <cell r="K298">
            <v>166</v>
          </cell>
        </row>
        <row r="299">
          <cell r="B299">
            <v>343</v>
          </cell>
          <cell r="C299" t="str">
            <v xml:space="preserve"> 　レッグハンマ</v>
          </cell>
          <cell r="D299" t="str">
            <v xml:space="preserve"> 30 ㎏級</v>
          </cell>
          <cell r="E299" t="str">
            <v>日</v>
          </cell>
          <cell r="F299">
            <v>1140</v>
          </cell>
          <cell r="G299">
            <v>120</v>
          </cell>
          <cell r="H299">
            <v>1420</v>
          </cell>
          <cell r="I299">
            <v>1420</v>
          </cell>
          <cell r="J299">
            <v>0.82499999999999996</v>
          </cell>
          <cell r="K299">
            <v>1171</v>
          </cell>
        </row>
        <row r="300">
          <cell r="B300">
            <v>344</v>
          </cell>
          <cell r="C300" t="str">
            <v xml:space="preserve"> 　レッグハンマ</v>
          </cell>
          <cell r="D300" t="str">
            <v xml:space="preserve"> 40 ㎏級</v>
          </cell>
          <cell r="E300" t="str">
            <v>日</v>
          </cell>
          <cell r="F300">
            <v>0</v>
          </cell>
          <cell r="G300">
            <v>114</v>
          </cell>
          <cell r="H300">
            <v>1600</v>
          </cell>
          <cell r="I300">
            <v>1600</v>
          </cell>
          <cell r="J300">
            <v>0.82499999999999996</v>
          </cell>
          <cell r="K300">
            <v>1320</v>
          </cell>
        </row>
        <row r="301">
          <cell r="B301">
            <v>345</v>
          </cell>
          <cell r="C301" t="str">
            <v xml:space="preserve"> 　ホイールクレーン</v>
          </cell>
          <cell r="D301" t="str">
            <v xml:space="preserve"> 4.8ｔ吊</v>
          </cell>
          <cell r="E301" t="str">
            <v>ｈ</v>
          </cell>
          <cell r="F301">
            <v>0</v>
          </cell>
          <cell r="G301">
            <v>30</v>
          </cell>
          <cell r="H301">
            <v>2670</v>
          </cell>
          <cell r="I301">
            <v>2670</v>
          </cell>
          <cell r="J301">
            <v>0.82499999999999996</v>
          </cell>
          <cell r="K301">
            <v>2202</v>
          </cell>
        </row>
        <row r="302">
          <cell r="B302">
            <v>346</v>
          </cell>
          <cell r="C302" t="str">
            <v xml:space="preserve"> 　ハンドハンマ</v>
          </cell>
          <cell r="D302" t="str">
            <v xml:space="preserve"> 5 ㎏級</v>
          </cell>
          <cell r="E302" t="str">
            <v>日</v>
          </cell>
          <cell r="F302">
            <v>0</v>
          </cell>
          <cell r="G302">
            <v>114</v>
          </cell>
          <cell r="H302">
            <v>536</v>
          </cell>
          <cell r="I302">
            <v>536</v>
          </cell>
          <cell r="J302">
            <v>0.82499999999999996</v>
          </cell>
          <cell r="K302">
            <v>442</v>
          </cell>
        </row>
        <row r="303">
          <cell r="B303">
            <v>347</v>
          </cell>
          <cell r="C303" t="str">
            <v>　 タンパ</v>
          </cell>
          <cell r="D303" t="str">
            <v xml:space="preserve"> 120kg級</v>
          </cell>
          <cell r="E303" t="str">
            <v>日</v>
          </cell>
          <cell r="F303">
            <v>0</v>
          </cell>
          <cell r="G303">
            <v>136</v>
          </cell>
          <cell r="H303">
            <v>1680</v>
          </cell>
          <cell r="I303">
            <v>1680</v>
          </cell>
          <cell r="J303">
            <v>0.82499999999999996</v>
          </cell>
          <cell r="K303">
            <v>1386</v>
          </cell>
        </row>
        <row r="304">
          <cell r="B304">
            <v>348</v>
          </cell>
          <cell r="C304" t="str">
            <v xml:space="preserve">   水中ポンプ</v>
          </cell>
          <cell r="D304" t="str">
            <v xml:space="preserve"> φ50mm  H=15m</v>
          </cell>
          <cell r="E304" t="str">
            <v>日</v>
          </cell>
          <cell r="F304">
            <v>0</v>
          </cell>
          <cell r="G304">
            <v>172</v>
          </cell>
          <cell r="H304">
            <v>364</v>
          </cell>
          <cell r="I304">
            <v>364</v>
          </cell>
          <cell r="J304">
            <v>0.82499999999999996</v>
          </cell>
          <cell r="K304">
            <v>300</v>
          </cell>
        </row>
        <row r="305">
          <cell r="B305">
            <v>349</v>
          </cell>
          <cell r="C305" t="str">
            <v>　 ホッパー型計量機</v>
          </cell>
          <cell r="D305" t="str">
            <v xml:space="preserve"> 300kg級</v>
          </cell>
          <cell r="E305" t="str">
            <v>日</v>
          </cell>
          <cell r="F305">
            <v>0</v>
          </cell>
          <cell r="G305">
            <v>200</v>
          </cell>
          <cell r="H305">
            <v>892</v>
          </cell>
          <cell r="I305">
            <v>892</v>
          </cell>
          <cell r="J305">
            <v>0.82499999999999996</v>
          </cell>
          <cell r="K305">
            <v>735</v>
          </cell>
        </row>
        <row r="306">
          <cell r="B306">
            <v>350</v>
          </cell>
          <cell r="C306" t="str">
            <v>　 グラウトミキサー</v>
          </cell>
          <cell r="D306" t="str">
            <v xml:space="preserve"> 200m3  5.5KW </v>
          </cell>
          <cell r="E306" t="str">
            <v>日</v>
          </cell>
          <cell r="F306">
            <v>0</v>
          </cell>
          <cell r="G306">
            <v>94</v>
          </cell>
          <cell r="H306">
            <v>1330</v>
          </cell>
          <cell r="I306">
            <v>1330</v>
          </cell>
          <cell r="J306">
            <v>0.82499999999999996</v>
          </cell>
          <cell r="K306">
            <v>1097</v>
          </cell>
        </row>
        <row r="307">
          <cell r="B307">
            <v>351</v>
          </cell>
          <cell r="C307" t="str">
            <v>　 グラウトポンプ</v>
          </cell>
          <cell r="D307" t="str">
            <v xml:space="preserve"> 37～100m3/min  7.5KW</v>
          </cell>
          <cell r="E307" t="str">
            <v>日</v>
          </cell>
          <cell r="F307">
            <v>0</v>
          </cell>
          <cell r="G307">
            <v>94</v>
          </cell>
          <cell r="H307">
            <v>3500</v>
          </cell>
          <cell r="I307">
            <v>3500</v>
          </cell>
          <cell r="J307">
            <v>0.82499999999999996</v>
          </cell>
          <cell r="K307">
            <v>2887</v>
          </cell>
        </row>
        <row r="308">
          <cell r="B308">
            <v>352</v>
          </cell>
          <cell r="C308" t="str">
            <v>　 低騒音削岩機</v>
          </cell>
          <cell r="D308" t="str">
            <v xml:space="preserve"> φ65mm</v>
          </cell>
          <cell r="E308" t="str">
            <v>日</v>
          </cell>
          <cell r="F308">
            <v>0</v>
          </cell>
          <cell r="H308">
            <v>15200</v>
          </cell>
          <cell r="I308">
            <v>15200</v>
          </cell>
          <cell r="J308">
            <v>0.82499999999999996</v>
          </cell>
          <cell r="K308">
            <v>12540</v>
          </cell>
        </row>
        <row r="309">
          <cell r="B309">
            <v>353</v>
          </cell>
          <cell r="C309" t="str">
            <v xml:space="preserve"> 　チェーンブロック</v>
          </cell>
          <cell r="D309" t="str">
            <v xml:space="preserve"> 3ｔ吊</v>
          </cell>
          <cell r="E309" t="str">
            <v>日</v>
          </cell>
          <cell r="F309">
            <v>0</v>
          </cell>
          <cell r="G309">
            <v>200</v>
          </cell>
          <cell r="H309">
            <v>681</v>
          </cell>
          <cell r="I309">
            <v>681</v>
          </cell>
          <cell r="J309">
            <v>0.82499999999999996</v>
          </cell>
          <cell r="K309">
            <v>561</v>
          </cell>
        </row>
        <row r="310">
          <cell r="B310">
            <v>354</v>
          </cell>
          <cell r="C310" t="str">
            <v xml:space="preserve">   水中ポンプ</v>
          </cell>
          <cell r="D310" t="str">
            <v xml:space="preserve"> φ100mm  H=20m</v>
          </cell>
          <cell r="E310" t="str">
            <v>日</v>
          </cell>
          <cell r="F310">
            <v>0</v>
          </cell>
          <cell r="G310">
            <v>172</v>
          </cell>
          <cell r="H310">
            <v>1180</v>
          </cell>
          <cell r="I310">
            <v>1180</v>
          </cell>
          <cell r="J310">
            <v>0.82499999999999996</v>
          </cell>
          <cell r="K310">
            <v>973</v>
          </cell>
        </row>
        <row r="311">
          <cell r="B311">
            <v>355</v>
          </cell>
          <cell r="C311" t="str">
            <v xml:space="preserve"> 　クローラドリル</v>
          </cell>
          <cell r="D311" t="str">
            <v xml:space="preserve"> 150 ㎏級</v>
          </cell>
          <cell r="E311" t="str">
            <v>ｈ</v>
          </cell>
          <cell r="F311">
            <v>13612</v>
          </cell>
          <cell r="G311">
            <v>122</v>
          </cell>
          <cell r="H311">
            <v>3840</v>
          </cell>
          <cell r="I311">
            <v>16500</v>
          </cell>
          <cell r="J311">
            <v>0.82499999999999996</v>
          </cell>
          <cell r="K311">
            <v>13612</v>
          </cell>
        </row>
        <row r="312">
          <cell r="B312">
            <v>356</v>
          </cell>
          <cell r="C312" t="str">
            <v xml:space="preserve"> 　水中ポンプ</v>
          </cell>
          <cell r="D312" t="str">
            <v xml:space="preserve"> φ100mm  H=10m</v>
          </cell>
          <cell r="E312" t="str">
            <v>日</v>
          </cell>
          <cell r="F312">
            <v>548</v>
          </cell>
          <cell r="G312">
            <v>172</v>
          </cell>
          <cell r="H312">
            <v>665</v>
          </cell>
          <cell r="I312">
            <v>665</v>
          </cell>
          <cell r="J312">
            <v>0.82499999999999996</v>
          </cell>
          <cell r="K312">
            <v>548</v>
          </cell>
        </row>
        <row r="313">
          <cell r="B313">
            <v>357</v>
          </cell>
          <cell r="C313" t="str">
            <v xml:space="preserve"> 　クラムシエル</v>
          </cell>
          <cell r="D313" t="str">
            <v xml:space="preserve"> 0.6m3 油圧式</v>
          </cell>
          <cell r="E313" t="str">
            <v>ｈ</v>
          </cell>
          <cell r="F313">
            <v>0</v>
          </cell>
          <cell r="G313">
            <v>12</v>
          </cell>
          <cell r="H313">
            <v>6480</v>
          </cell>
          <cell r="I313">
            <v>6480</v>
          </cell>
          <cell r="J313">
            <v>0.82499999999999996</v>
          </cell>
          <cell r="K313">
            <v>5346</v>
          </cell>
        </row>
        <row r="314">
          <cell r="B314">
            <v>358</v>
          </cell>
          <cell r="C314" t="str">
            <v xml:space="preserve"> 　電気溶接機</v>
          </cell>
          <cell r="D314" t="str">
            <v xml:space="preserve"> 250Ａ</v>
          </cell>
          <cell r="E314" t="str">
            <v>日</v>
          </cell>
          <cell r="F314">
            <v>0</v>
          </cell>
          <cell r="G314">
            <v>244</v>
          </cell>
          <cell r="H314">
            <v>242</v>
          </cell>
          <cell r="I314">
            <v>242</v>
          </cell>
          <cell r="J314">
            <v>0.82499999999999996</v>
          </cell>
          <cell r="K314">
            <v>199</v>
          </cell>
        </row>
        <row r="315">
          <cell r="B315">
            <v>359</v>
          </cell>
          <cell r="C315" t="str">
            <v xml:space="preserve"> 　工事用高圧洗浄機</v>
          </cell>
          <cell r="D315" t="str">
            <v xml:space="preserve"> 11.0KW</v>
          </cell>
          <cell r="E315" t="str">
            <v>日</v>
          </cell>
          <cell r="F315">
            <v>0</v>
          </cell>
          <cell r="G315">
            <v>260</v>
          </cell>
          <cell r="H315">
            <v>3510</v>
          </cell>
          <cell r="I315">
            <v>3510</v>
          </cell>
          <cell r="J315">
            <v>0.82499999999999996</v>
          </cell>
          <cell r="K315">
            <v>2895</v>
          </cell>
        </row>
        <row r="316">
          <cell r="B316">
            <v>360</v>
          </cell>
          <cell r="C316" t="str">
            <v xml:space="preserve"> 　発動発電機</v>
          </cell>
          <cell r="D316" t="str">
            <v xml:space="preserve"> 15 KVA</v>
          </cell>
          <cell r="E316" t="str">
            <v>日</v>
          </cell>
          <cell r="F316">
            <v>0</v>
          </cell>
          <cell r="G316">
            <v>192</v>
          </cell>
          <cell r="H316">
            <v>2680</v>
          </cell>
          <cell r="I316">
            <v>2680</v>
          </cell>
          <cell r="J316">
            <v>0.82499999999999996</v>
          </cell>
          <cell r="K316">
            <v>2211</v>
          </cell>
        </row>
        <row r="317">
          <cell r="B317">
            <v>361</v>
          </cell>
          <cell r="C317" t="str">
            <v xml:space="preserve"> 　水中ポンプ</v>
          </cell>
          <cell r="D317" t="str">
            <v xml:space="preserve"> φ50mm  H=30m</v>
          </cell>
          <cell r="E317" t="str">
            <v>日</v>
          </cell>
          <cell r="F317">
            <v>0</v>
          </cell>
          <cell r="G317">
            <v>172</v>
          </cell>
          <cell r="H317">
            <v>589</v>
          </cell>
          <cell r="I317">
            <v>589</v>
          </cell>
          <cell r="J317">
            <v>0.82499999999999996</v>
          </cell>
          <cell r="K317">
            <v>485</v>
          </cell>
        </row>
        <row r="318">
          <cell r="B318">
            <v>362</v>
          </cell>
          <cell r="C318" t="str">
            <v xml:space="preserve"> 　鋼製簡易水槽</v>
          </cell>
          <cell r="D318" t="str">
            <v xml:space="preserve"> 3m3級</v>
          </cell>
          <cell r="E318" t="str">
            <v>台</v>
          </cell>
          <cell r="F318">
            <v>0</v>
          </cell>
          <cell r="G318">
            <v>254</v>
          </cell>
          <cell r="H318">
            <v>303</v>
          </cell>
          <cell r="I318">
            <v>303</v>
          </cell>
          <cell r="J318">
            <v>0.82499999999999996</v>
          </cell>
          <cell r="K318">
            <v>249</v>
          </cell>
        </row>
        <row r="319">
          <cell r="B319">
            <v>363</v>
          </cell>
          <cell r="C319" t="str">
            <v xml:space="preserve"> 　グラウトミキサ</v>
          </cell>
          <cell r="D319" t="str">
            <v xml:space="preserve"> 400m3× 2</v>
          </cell>
          <cell r="E319" t="str">
            <v>日</v>
          </cell>
          <cell r="F319">
            <v>0</v>
          </cell>
          <cell r="G319">
            <v>94</v>
          </cell>
          <cell r="H319">
            <v>3010</v>
          </cell>
          <cell r="I319">
            <v>3010</v>
          </cell>
          <cell r="J319">
            <v>0.82499999999999996</v>
          </cell>
          <cell r="K319">
            <v>2483</v>
          </cell>
        </row>
        <row r="320">
          <cell r="B320">
            <v>364</v>
          </cell>
          <cell r="C320" t="str">
            <v>　 ランマ</v>
          </cell>
          <cell r="D320" t="str">
            <v xml:space="preserve"> 60～100kg級</v>
          </cell>
          <cell r="E320" t="str">
            <v>日</v>
          </cell>
          <cell r="F320">
            <v>0</v>
          </cell>
          <cell r="G320">
            <v>136</v>
          </cell>
          <cell r="H320">
            <v>1080</v>
          </cell>
          <cell r="I320">
            <v>1080</v>
          </cell>
          <cell r="J320">
            <v>0.82499999999999996</v>
          </cell>
          <cell r="K320">
            <v>891</v>
          </cell>
        </row>
        <row r="321">
          <cell r="B321">
            <v>365</v>
          </cell>
          <cell r="C321" t="str">
            <v xml:space="preserve"> 　チェーンソー</v>
          </cell>
          <cell r="D321" t="str">
            <v xml:space="preserve"> 鋸長 500cm</v>
          </cell>
          <cell r="E321" t="str">
            <v>日</v>
          </cell>
          <cell r="F321">
            <v>0</v>
          </cell>
          <cell r="G321">
            <v>258</v>
          </cell>
          <cell r="I321">
            <v>982</v>
          </cell>
          <cell r="J321">
            <v>0.82499999999999996</v>
          </cell>
          <cell r="K321">
            <v>810</v>
          </cell>
        </row>
        <row r="322">
          <cell r="B322">
            <v>366</v>
          </cell>
          <cell r="C322" t="str">
            <v xml:space="preserve"> 　コアーカッター</v>
          </cell>
          <cell r="D322" t="str">
            <v xml:space="preserve"> 穿孔径 5～15cm 穿孔径 30cm</v>
          </cell>
          <cell r="E322" t="str">
            <v>日</v>
          </cell>
          <cell r="F322">
            <v>0</v>
          </cell>
          <cell r="G322">
            <v>200</v>
          </cell>
          <cell r="I322">
            <v>1510</v>
          </cell>
          <cell r="J322">
            <v>0.82499999999999996</v>
          </cell>
          <cell r="K322">
            <v>1245</v>
          </cell>
        </row>
        <row r="323">
          <cell r="B323">
            <v>367</v>
          </cell>
          <cell r="C323" t="str">
            <v xml:space="preserve"> 　発動発電機</v>
          </cell>
          <cell r="D323" t="str">
            <v xml:space="preserve"> 3 KVA  G</v>
          </cell>
          <cell r="E323" t="str">
            <v>日</v>
          </cell>
          <cell r="F323">
            <v>0</v>
          </cell>
          <cell r="G323">
            <v>192</v>
          </cell>
          <cell r="H323">
            <v>2680</v>
          </cell>
          <cell r="I323">
            <v>557</v>
          </cell>
          <cell r="J323">
            <v>0.82499999999999996</v>
          </cell>
          <cell r="K323">
            <v>459</v>
          </cell>
        </row>
        <row r="324">
          <cell r="B324">
            <v>368</v>
          </cell>
          <cell r="C324" t="str">
            <v>　 タンパ</v>
          </cell>
          <cell r="D324" t="str">
            <v xml:space="preserve"> 60～100kg級</v>
          </cell>
          <cell r="E324" t="str">
            <v>日</v>
          </cell>
          <cell r="F324">
            <v>0</v>
          </cell>
          <cell r="G324">
            <v>136</v>
          </cell>
          <cell r="H324">
            <v>1080</v>
          </cell>
          <cell r="I324">
            <v>1080</v>
          </cell>
          <cell r="J324">
            <v>0.82499999999999996</v>
          </cell>
          <cell r="K324">
            <v>891</v>
          </cell>
        </row>
        <row r="325">
          <cell r="B325">
            <v>369</v>
          </cell>
          <cell r="C325" t="str">
            <v>　 振動ローラ</v>
          </cell>
          <cell r="D325" t="str">
            <v xml:space="preserve"> 2.5～2.8t</v>
          </cell>
          <cell r="E325" t="str">
            <v>ｈ</v>
          </cell>
          <cell r="F325">
            <v>0</v>
          </cell>
          <cell r="G325">
            <v>134</v>
          </cell>
          <cell r="H325">
            <v>1080</v>
          </cell>
          <cell r="I325">
            <v>2090</v>
          </cell>
          <cell r="J325">
            <v>0.82499999999999996</v>
          </cell>
          <cell r="K325">
            <v>1724</v>
          </cell>
        </row>
        <row r="326">
          <cell r="B326">
            <v>370</v>
          </cell>
          <cell r="C326" t="str">
            <v>　 散水車</v>
          </cell>
          <cell r="D326" t="str">
            <v xml:space="preserve"> 5,500～6,500m3</v>
          </cell>
          <cell r="E326" t="str">
            <v>ｈ</v>
          </cell>
          <cell r="F326">
            <v>0</v>
          </cell>
          <cell r="G326">
            <v>156</v>
          </cell>
          <cell r="H326">
            <v>1080</v>
          </cell>
          <cell r="I326">
            <v>2020</v>
          </cell>
          <cell r="J326">
            <v>0.82499999999999996</v>
          </cell>
          <cell r="K326">
            <v>1666</v>
          </cell>
        </row>
        <row r="327">
          <cell r="B327">
            <v>371</v>
          </cell>
          <cell r="C327" t="str">
            <v xml:space="preserve"> 　モータグレーダ</v>
          </cell>
          <cell r="D327" t="str">
            <v xml:space="preserve"> 3.7m3級</v>
          </cell>
          <cell r="E327" t="str">
            <v>ｈ</v>
          </cell>
          <cell r="F327">
            <v>0</v>
          </cell>
          <cell r="G327">
            <v>130</v>
          </cell>
          <cell r="H327">
            <v>4600</v>
          </cell>
          <cell r="I327">
            <v>6020</v>
          </cell>
          <cell r="J327">
            <v>0.82499999999999996</v>
          </cell>
          <cell r="K327">
            <v>4966</v>
          </cell>
        </row>
        <row r="328">
          <cell r="B328">
            <v>372</v>
          </cell>
          <cell r="C328" t="str">
            <v>　 チゼル</v>
          </cell>
          <cell r="D328" t="str">
            <v xml:space="preserve"> モイルポイント</v>
          </cell>
          <cell r="E328" t="str">
            <v>ｈ</v>
          </cell>
          <cell r="F328">
            <v>0</v>
          </cell>
          <cell r="G328" t="str">
            <v xml:space="preserve"> 85,000円/本×0.003本/ｈ</v>
          </cell>
          <cell r="I328">
            <v>1</v>
          </cell>
          <cell r="J328">
            <v>0.82499999999999996</v>
          </cell>
          <cell r="K328">
            <v>0</v>
          </cell>
        </row>
        <row r="329">
          <cell r="B329">
            <v>373</v>
          </cell>
          <cell r="C329" t="str">
            <v>　 受変電設備</v>
          </cell>
          <cell r="D329" t="str">
            <v xml:space="preserve"> 屋外式 50～100KVA</v>
          </cell>
          <cell r="E329" t="str">
            <v>日</v>
          </cell>
          <cell r="F329">
            <v>0</v>
          </cell>
          <cell r="G329">
            <v>190</v>
          </cell>
          <cell r="H329">
            <v>1080</v>
          </cell>
          <cell r="I329">
            <v>1570</v>
          </cell>
          <cell r="J329">
            <v>0.82499999999999996</v>
          </cell>
          <cell r="K329">
            <v>1295</v>
          </cell>
        </row>
        <row r="330">
          <cell r="B330">
            <v>374</v>
          </cell>
          <cell r="C330" t="str">
            <v xml:space="preserve"> 　トラッククレーン</v>
          </cell>
          <cell r="D330" t="str">
            <v xml:space="preserve"> 30ｔ吊</v>
          </cell>
          <cell r="E330" t="str">
            <v>ｈ</v>
          </cell>
          <cell r="F330">
            <v>0</v>
          </cell>
          <cell r="G330">
            <v>30</v>
          </cell>
          <cell r="H330">
            <v>10300</v>
          </cell>
          <cell r="I330">
            <v>9340</v>
          </cell>
          <cell r="J330">
            <v>0.82499999999999996</v>
          </cell>
          <cell r="K330">
            <v>7705</v>
          </cell>
        </row>
        <row r="331">
          <cell r="B331">
            <v>375</v>
          </cell>
          <cell r="C331" t="str">
            <v xml:space="preserve"> 　モータグレーダ</v>
          </cell>
          <cell r="D331" t="str">
            <v xml:space="preserve"> 3.1m3級</v>
          </cell>
          <cell r="E331" t="str">
            <v>ｈ</v>
          </cell>
          <cell r="F331">
            <v>0</v>
          </cell>
          <cell r="G331">
            <v>130</v>
          </cell>
          <cell r="H331">
            <v>4600</v>
          </cell>
          <cell r="I331">
            <v>4600</v>
          </cell>
          <cell r="J331">
            <v>0.82499999999999996</v>
          </cell>
          <cell r="K331">
            <v>3795</v>
          </cell>
        </row>
        <row r="332">
          <cell r="B332">
            <v>376</v>
          </cell>
          <cell r="C332" t="str">
            <v xml:space="preserve"> 　トラック</v>
          </cell>
          <cell r="D332" t="str">
            <v xml:space="preserve"> ｸﾚｰﾝ付･4t積　2ｔ吊</v>
          </cell>
          <cell r="E332" t="str">
            <v>ｈ</v>
          </cell>
          <cell r="F332">
            <v>0</v>
          </cell>
          <cell r="G332">
            <v>24</v>
          </cell>
          <cell r="H332">
            <v>1810</v>
          </cell>
          <cell r="I332">
            <v>1700</v>
          </cell>
          <cell r="J332">
            <v>0.82499999999999996</v>
          </cell>
          <cell r="K332">
            <v>1402</v>
          </cell>
        </row>
        <row r="333">
          <cell r="B333">
            <v>377</v>
          </cell>
          <cell r="C333" t="str">
            <v xml:space="preserve"> 　水槽</v>
          </cell>
          <cell r="D333" t="str">
            <v xml:space="preserve"> 5m3</v>
          </cell>
          <cell r="E333" t="str">
            <v>日</v>
          </cell>
          <cell r="F333">
            <v>0</v>
          </cell>
          <cell r="G333">
            <v>254</v>
          </cell>
          <cell r="H333">
            <v>1810</v>
          </cell>
          <cell r="I333">
            <v>480</v>
          </cell>
          <cell r="J333">
            <v>0.82499999999999996</v>
          </cell>
          <cell r="K333">
            <v>396</v>
          </cell>
        </row>
        <row r="334">
          <cell r="B334">
            <v>378</v>
          </cell>
          <cell r="C334" t="str">
            <v xml:space="preserve"> 　水槽</v>
          </cell>
          <cell r="D334" t="str">
            <v xml:space="preserve"> 10m3</v>
          </cell>
          <cell r="E334" t="str">
            <v>日</v>
          </cell>
          <cell r="F334">
            <v>0</v>
          </cell>
          <cell r="G334">
            <v>254</v>
          </cell>
          <cell r="H334">
            <v>1810</v>
          </cell>
          <cell r="I334">
            <v>684</v>
          </cell>
          <cell r="J334">
            <v>0.82499999999999996</v>
          </cell>
          <cell r="K334">
            <v>564</v>
          </cell>
        </row>
        <row r="335">
          <cell r="B335">
            <v>379</v>
          </cell>
          <cell r="C335" t="str">
            <v xml:space="preserve"> 　ライトバン</v>
          </cell>
          <cell r="D335" t="str">
            <v xml:space="preserve"> 1,500cc</v>
          </cell>
          <cell r="E335" t="str">
            <v>ｈ</v>
          </cell>
          <cell r="F335">
            <v>0</v>
          </cell>
          <cell r="G335">
            <v>256</v>
          </cell>
          <cell r="H335">
            <v>1810</v>
          </cell>
          <cell r="I335">
            <v>399</v>
          </cell>
          <cell r="J335">
            <v>0.82499999999999996</v>
          </cell>
          <cell r="K335">
            <v>329</v>
          </cell>
        </row>
        <row r="336">
          <cell r="B336">
            <v>380</v>
          </cell>
          <cell r="C336" t="str">
            <v>　 チゼル</v>
          </cell>
          <cell r="D336" t="str">
            <v xml:space="preserve"> モイルポイント</v>
          </cell>
          <cell r="E336" t="str">
            <v>ｈ</v>
          </cell>
          <cell r="F336">
            <v>0</v>
          </cell>
          <cell r="G336" t="str">
            <v xml:space="preserve"> 85,000円/本×0.003本/ｈ</v>
          </cell>
          <cell r="I336">
            <v>255</v>
          </cell>
          <cell r="J336">
            <v>0</v>
          </cell>
          <cell r="K336">
            <v>0</v>
          </cell>
        </row>
        <row r="337">
          <cell r="B337">
            <v>381</v>
          </cell>
          <cell r="C337" t="str">
            <v>　 トランシット</v>
          </cell>
          <cell r="D337">
            <v>0</v>
          </cell>
          <cell r="E337" t="str">
            <v>日</v>
          </cell>
          <cell r="F337">
            <v>0</v>
          </cell>
          <cell r="G337" t="str">
            <v>メーカー</v>
          </cell>
          <cell r="I337">
            <v>800</v>
          </cell>
          <cell r="J337">
            <v>0</v>
          </cell>
          <cell r="K337">
            <v>0</v>
          </cell>
        </row>
        <row r="338">
          <cell r="B338">
            <v>382</v>
          </cell>
          <cell r="C338" t="str">
            <v>　 レベル</v>
          </cell>
          <cell r="D338">
            <v>0</v>
          </cell>
          <cell r="E338" t="str">
            <v>日</v>
          </cell>
          <cell r="F338">
            <v>0</v>
          </cell>
          <cell r="G338" t="str">
            <v>メーカー</v>
          </cell>
          <cell r="I338">
            <v>330</v>
          </cell>
          <cell r="J338">
            <v>0</v>
          </cell>
          <cell r="K338">
            <v>0</v>
          </cell>
        </row>
        <row r="339">
          <cell r="B339">
            <v>383</v>
          </cell>
          <cell r="C339" t="str">
            <v xml:space="preserve"> 　水中ポンプ</v>
          </cell>
          <cell r="D339" t="str">
            <v xml:space="preserve"> φ80mm  H=15m</v>
          </cell>
          <cell r="E339" t="str">
            <v>日</v>
          </cell>
          <cell r="F339">
            <v>0</v>
          </cell>
          <cell r="G339">
            <v>172</v>
          </cell>
          <cell r="H339">
            <v>589</v>
          </cell>
          <cell r="I339">
            <v>553</v>
          </cell>
          <cell r="J339">
            <v>0.82499999999999996</v>
          </cell>
          <cell r="K339">
            <v>456</v>
          </cell>
        </row>
        <row r="340">
          <cell r="B340">
            <v>384</v>
          </cell>
          <cell r="C340" t="str">
            <v xml:space="preserve"> 　排風機</v>
          </cell>
          <cell r="D340" t="str">
            <v xml:space="preserve"> 軸流ﾌｧﾝ 50m3/min</v>
          </cell>
          <cell r="E340" t="str">
            <v>日</v>
          </cell>
          <cell r="F340">
            <v>0</v>
          </cell>
          <cell r="G340">
            <v>162</v>
          </cell>
          <cell r="H340">
            <v>589</v>
          </cell>
          <cell r="I340">
            <v>156</v>
          </cell>
          <cell r="J340">
            <v>0.82499999999999996</v>
          </cell>
          <cell r="K340">
            <v>128</v>
          </cell>
        </row>
        <row r="341">
          <cell r="B341">
            <v>385</v>
          </cell>
          <cell r="C341" t="str">
            <v xml:space="preserve"> 　送風機</v>
          </cell>
          <cell r="D341" t="str">
            <v xml:space="preserve"> 軸流ﾌｧﾝ 130m3/min</v>
          </cell>
          <cell r="E341" t="str">
            <v>日</v>
          </cell>
          <cell r="F341">
            <v>0</v>
          </cell>
          <cell r="G341">
            <v>162</v>
          </cell>
          <cell r="H341">
            <v>589</v>
          </cell>
          <cell r="I341">
            <v>292</v>
          </cell>
          <cell r="J341">
            <v>0.82499999999999996</v>
          </cell>
          <cell r="K341">
            <v>240</v>
          </cell>
        </row>
        <row r="342">
          <cell r="B342">
            <v>386</v>
          </cell>
          <cell r="C342" t="str">
            <v xml:space="preserve"> 　集塵機</v>
          </cell>
          <cell r="D342" t="str">
            <v xml:space="preserve"> φ150m3/min</v>
          </cell>
          <cell r="E342" t="str">
            <v>日</v>
          </cell>
          <cell r="F342">
            <v>0</v>
          </cell>
          <cell r="G342">
            <v>126</v>
          </cell>
          <cell r="H342">
            <v>589</v>
          </cell>
          <cell r="I342">
            <v>27500</v>
          </cell>
          <cell r="J342">
            <v>0.82499999999999996</v>
          </cell>
          <cell r="K342">
            <v>22687</v>
          </cell>
        </row>
        <row r="343">
          <cell r="B343">
            <v>387</v>
          </cell>
          <cell r="J343">
            <v>0</v>
          </cell>
          <cell r="K343">
            <v>0</v>
          </cell>
        </row>
        <row r="344">
          <cell r="B344">
            <v>388</v>
          </cell>
          <cell r="C344" t="str">
            <v xml:space="preserve"> 　トラッククレーン</v>
          </cell>
          <cell r="D344" t="str">
            <v xml:space="preserve"> 4.8～4.9ｔ吊</v>
          </cell>
          <cell r="E344" t="str">
            <v>日</v>
          </cell>
          <cell r="F344">
            <v>8910</v>
          </cell>
          <cell r="G344">
            <v>34</v>
          </cell>
          <cell r="H344">
            <v>2690</v>
          </cell>
          <cell r="I344">
            <v>10800</v>
          </cell>
          <cell r="J344">
            <v>0.82499999999999996</v>
          </cell>
          <cell r="K344">
            <v>8910</v>
          </cell>
        </row>
        <row r="345">
          <cell r="B345">
            <v>389</v>
          </cell>
          <cell r="C345" t="str">
            <v xml:space="preserve"> 　トラッククレーン</v>
          </cell>
          <cell r="D345" t="str">
            <v xml:space="preserve"> 35～36ｔ吊</v>
          </cell>
          <cell r="E345" t="str">
            <v>日</v>
          </cell>
          <cell r="F345">
            <v>39682</v>
          </cell>
          <cell r="G345">
            <v>34</v>
          </cell>
          <cell r="H345">
            <v>2690</v>
          </cell>
          <cell r="I345">
            <v>48100</v>
          </cell>
          <cell r="J345">
            <v>0.82499999999999996</v>
          </cell>
          <cell r="K345">
            <v>39682</v>
          </cell>
        </row>
        <row r="346">
          <cell r="B346">
            <v>390</v>
          </cell>
          <cell r="C346" t="str">
            <v xml:space="preserve"> 　ブルドーザ</v>
          </cell>
          <cell r="D346" t="str">
            <v xml:space="preserve"> 16ｔ級</v>
          </cell>
          <cell r="E346" t="str">
            <v>ｈ</v>
          </cell>
          <cell r="F346">
            <v>0</v>
          </cell>
          <cell r="G346">
            <v>2</v>
          </cell>
          <cell r="I346">
            <v>6780</v>
          </cell>
          <cell r="J346">
            <v>0.82499999999999996</v>
          </cell>
          <cell r="K346">
            <v>5593</v>
          </cell>
        </row>
        <row r="347">
          <cell r="B347">
            <v>391</v>
          </cell>
          <cell r="C347" t="str">
            <v xml:space="preserve"> 　トラクタショベル</v>
          </cell>
          <cell r="D347" t="str">
            <v xml:space="preserve"> 1.8～1.9m3　クローラ</v>
          </cell>
          <cell r="E347" t="str">
            <v>ｈ</v>
          </cell>
          <cell r="F347">
            <v>4999</v>
          </cell>
          <cell r="G347">
            <v>18</v>
          </cell>
          <cell r="I347">
            <v>6060</v>
          </cell>
          <cell r="J347">
            <v>0.82499999999999996</v>
          </cell>
          <cell r="K347">
            <v>4999</v>
          </cell>
        </row>
        <row r="348">
          <cell r="B348">
            <v>392</v>
          </cell>
          <cell r="C348" t="str">
            <v xml:space="preserve"> 　濁水処理装置</v>
          </cell>
          <cell r="D348" t="str">
            <v xml:space="preserve"> 運転日</v>
          </cell>
          <cell r="E348" t="str">
            <v>日</v>
          </cell>
          <cell r="F348">
            <v>55522</v>
          </cell>
          <cell r="G348">
            <v>134</v>
          </cell>
          <cell r="I348">
            <v>67300</v>
          </cell>
          <cell r="J348">
            <v>0.82499999999999996</v>
          </cell>
          <cell r="K348">
            <v>55522</v>
          </cell>
        </row>
        <row r="349">
          <cell r="B349">
            <v>393</v>
          </cell>
          <cell r="C349" t="str">
            <v xml:space="preserve"> 　濁水処理装置</v>
          </cell>
          <cell r="D349" t="str">
            <v xml:space="preserve"> 供用日</v>
          </cell>
          <cell r="E349" t="str">
            <v>日</v>
          </cell>
          <cell r="F349">
            <v>37042</v>
          </cell>
          <cell r="G349">
            <v>134</v>
          </cell>
          <cell r="I349">
            <v>44900</v>
          </cell>
          <cell r="J349">
            <v>0.82499999999999996</v>
          </cell>
          <cell r="K349">
            <v>37042</v>
          </cell>
        </row>
        <row r="350">
          <cell r="B350">
            <v>394</v>
          </cell>
          <cell r="C350" t="str">
            <v xml:space="preserve"> 　ｺﾝｸﾘｰﾄﾎﾟﾝﾌﾟ車運転</v>
          </cell>
          <cell r="D350" t="str">
            <v xml:space="preserve"> 90～110m3/h ﾌﾞｰﾑ式</v>
          </cell>
          <cell r="E350" t="str">
            <v>ｈ</v>
          </cell>
          <cell r="F350">
            <v>15220</v>
          </cell>
          <cell r="G350">
            <v>144</v>
          </cell>
          <cell r="H350">
            <v>2690</v>
          </cell>
          <cell r="I350">
            <v>14300</v>
          </cell>
          <cell r="J350">
            <v>0.82499999999999996</v>
          </cell>
          <cell r="K350">
            <v>11797</v>
          </cell>
        </row>
        <row r="351">
          <cell r="B351">
            <v>395</v>
          </cell>
          <cell r="C351" t="str">
            <v xml:space="preserve"> 　空気圧縮機</v>
          </cell>
          <cell r="D351" t="str">
            <v xml:space="preserve"> 5.0m3/min</v>
          </cell>
          <cell r="E351" t="str">
            <v>ｈ</v>
          </cell>
          <cell r="F351">
            <v>856</v>
          </cell>
          <cell r="G351">
            <v>164</v>
          </cell>
          <cell r="H351">
            <v>5790</v>
          </cell>
          <cell r="I351">
            <v>5790</v>
          </cell>
          <cell r="J351">
            <v>0.82499999999999996</v>
          </cell>
          <cell r="K351">
            <v>4776</v>
          </cell>
        </row>
        <row r="352">
          <cell r="B352">
            <v>396</v>
          </cell>
          <cell r="C352" t="str">
            <v xml:space="preserve"> 　大型ブレーカ</v>
          </cell>
          <cell r="D352" t="str">
            <v xml:space="preserve"> 1300㎏級</v>
          </cell>
          <cell r="E352" t="str">
            <v>日</v>
          </cell>
          <cell r="F352">
            <v>17902</v>
          </cell>
          <cell r="G352">
            <v>120</v>
          </cell>
          <cell r="H352">
            <v>14100</v>
          </cell>
          <cell r="I352">
            <v>21700</v>
          </cell>
          <cell r="J352">
            <v>0.82499999999999996</v>
          </cell>
          <cell r="K352">
            <v>17902</v>
          </cell>
        </row>
        <row r="353">
          <cell r="B353">
            <v>397</v>
          </cell>
          <cell r="C353" t="str">
            <v xml:space="preserve"> 　大型ブレーカ</v>
          </cell>
          <cell r="D353" t="str">
            <v xml:space="preserve"> 600～800㎏級</v>
          </cell>
          <cell r="E353" t="str">
            <v>ｈ</v>
          </cell>
          <cell r="F353">
            <v>1938</v>
          </cell>
          <cell r="G353">
            <v>120</v>
          </cell>
          <cell r="H353">
            <v>14100</v>
          </cell>
          <cell r="I353">
            <v>14100</v>
          </cell>
          <cell r="J353">
            <v>0.82499999999999996</v>
          </cell>
          <cell r="K353">
            <v>11632</v>
          </cell>
        </row>
        <row r="354">
          <cell r="B354">
            <v>398</v>
          </cell>
          <cell r="C354" t="str">
            <v xml:space="preserve"> 　空気圧縮機</v>
          </cell>
          <cell r="D354" t="str">
            <v xml:space="preserve"> 可搬式ｽｸﾘｭ3.5～3.7m3/min</v>
          </cell>
          <cell r="E354" t="str">
            <v>日</v>
          </cell>
          <cell r="F354">
            <v>3547</v>
          </cell>
          <cell r="G354">
            <v>164</v>
          </cell>
          <cell r="H354">
            <v>5790</v>
          </cell>
          <cell r="I354">
            <v>4300</v>
          </cell>
          <cell r="J354">
            <v>0.82499999999999996</v>
          </cell>
          <cell r="K354">
            <v>3547</v>
          </cell>
        </row>
        <row r="355">
          <cell r="B355">
            <v>399</v>
          </cell>
          <cell r="C355" t="str">
            <v xml:space="preserve"> 　ｺﾝｸﾘｰﾄﾎﾟﾝﾌﾟ車回送費</v>
          </cell>
          <cell r="D355" t="str">
            <v xml:space="preserve"> 90～110m3/h ﾌﾞｰﾑ式</v>
          </cell>
          <cell r="E355" t="str">
            <v>ｈ</v>
          </cell>
          <cell r="F355">
            <v>15220</v>
          </cell>
          <cell r="G355">
            <v>144</v>
          </cell>
          <cell r="H355">
            <v>2690</v>
          </cell>
          <cell r="I355">
            <v>14300</v>
          </cell>
          <cell r="J355">
            <v>0.82499999999999996</v>
          </cell>
          <cell r="K355">
            <v>11797</v>
          </cell>
        </row>
        <row r="356">
          <cell r="B356">
            <v>400</v>
          </cell>
          <cell r="J356">
            <v>0</v>
          </cell>
          <cell r="K356">
            <v>0</v>
          </cell>
        </row>
        <row r="357">
          <cell r="B357">
            <v>401</v>
          </cell>
          <cell r="J357">
            <v>0</v>
          </cell>
          <cell r="K357">
            <v>0</v>
          </cell>
        </row>
        <row r="358">
          <cell r="B358">
            <v>402</v>
          </cell>
          <cell r="J358">
            <v>0</v>
          </cell>
          <cell r="K358">
            <v>0</v>
          </cell>
        </row>
        <row r="359">
          <cell r="B359">
            <v>403</v>
          </cell>
          <cell r="J359">
            <v>0</v>
          </cell>
          <cell r="K359">
            <v>0</v>
          </cell>
        </row>
        <row r="360">
          <cell r="B360">
            <v>404</v>
          </cell>
          <cell r="J360">
            <v>0</v>
          </cell>
          <cell r="K360">
            <v>0</v>
          </cell>
        </row>
        <row r="361">
          <cell r="B361">
            <v>405</v>
          </cell>
          <cell r="J361">
            <v>0</v>
          </cell>
          <cell r="K361">
            <v>0</v>
          </cell>
        </row>
        <row r="362">
          <cell r="B362">
            <v>406</v>
          </cell>
          <cell r="J362">
            <v>0</v>
          </cell>
          <cell r="K362">
            <v>0</v>
          </cell>
        </row>
        <row r="363">
          <cell r="B363">
            <v>407</v>
          </cell>
          <cell r="J363">
            <v>0</v>
          </cell>
          <cell r="K363">
            <v>0</v>
          </cell>
        </row>
        <row r="364">
          <cell r="B364">
            <v>408</v>
          </cell>
          <cell r="J364">
            <v>0</v>
          </cell>
          <cell r="K364">
            <v>0</v>
          </cell>
        </row>
        <row r="365">
          <cell r="B365">
            <v>409</v>
          </cell>
          <cell r="J365">
            <v>0</v>
          </cell>
          <cell r="K365">
            <v>0</v>
          </cell>
        </row>
        <row r="366">
          <cell r="B366">
            <v>410</v>
          </cell>
          <cell r="J366">
            <v>0</v>
          </cell>
          <cell r="K366">
            <v>0</v>
          </cell>
        </row>
        <row r="367">
          <cell r="B367">
            <v>411</v>
          </cell>
          <cell r="J367">
            <v>0</v>
          </cell>
          <cell r="K367">
            <v>0</v>
          </cell>
        </row>
        <row r="368">
          <cell r="B368">
            <v>412</v>
          </cell>
          <cell r="J368">
            <v>0</v>
          </cell>
          <cell r="K368">
            <v>0</v>
          </cell>
        </row>
        <row r="369">
          <cell r="B369">
            <v>413</v>
          </cell>
          <cell r="J369">
            <v>0</v>
          </cell>
          <cell r="K369">
            <v>0</v>
          </cell>
        </row>
        <row r="370">
          <cell r="B370">
            <v>414</v>
          </cell>
          <cell r="J370">
            <v>0</v>
          </cell>
          <cell r="K370">
            <v>0</v>
          </cell>
        </row>
        <row r="371">
          <cell r="B371">
            <v>415</v>
          </cell>
          <cell r="J371">
            <v>0</v>
          </cell>
          <cell r="K371">
            <v>0</v>
          </cell>
        </row>
        <row r="372">
          <cell r="B372">
            <v>416</v>
          </cell>
          <cell r="J372">
            <v>0</v>
          </cell>
          <cell r="K372">
            <v>0</v>
          </cell>
        </row>
        <row r="373">
          <cell r="B373">
            <v>417</v>
          </cell>
          <cell r="J373">
            <v>0</v>
          </cell>
          <cell r="K373">
            <v>0</v>
          </cell>
        </row>
        <row r="374">
          <cell r="B374">
            <v>418</v>
          </cell>
          <cell r="J374">
            <v>0</v>
          </cell>
          <cell r="K374">
            <v>0</v>
          </cell>
        </row>
        <row r="375">
          <cell r="B375">
            <v>419</v>
          </cell>
          <cell r="J375">
            <v>0</v>
          </cell>
          <cell r="K375">
            <v>0</v>
          </cell>
        </row>
        <row r="376">
          <cell r="B376">
            <v>420</v>
          </cell>
          <cell r="J376">
            <v>0</v>
          </cell>
          <cell r="K376">
            <v>0</v>
          </cell>
        </row>
        <row r="377">
          <cell r="B377">
            <v>421</v>
          </cell>
          <cell r="J377">
            <v>0</v>
          </cell>
          <cell r="K377">
            <v>0</v>
          </cell>
        </row>
        <row r="378">
          <cell r="B378">
            <v>422</v>
          </cell>
          <cell r="J378">
            <v>0</v>
          </cell>
          <cell r="K378">
            <v>0</v>
          </cell>
        </row>
        <row r="379">
          <cell r="B379">
            <v>423</v>
          </cell>
          <cell r="J379">
            <v>0</v>
          </cell>
          <cell r="K379">
            <v>0</v>
          </cell>
        </row>
        <row r="380">
          <cell r="B380">
            <v>424</v>
          </cell>
          <cell r="J380">
            <v>0</v>
          </cell>
          <cell r="K380">
            <v>0</v>
          </cell>
        </row>
        <row r="381">
          <cell r="B381">
            <v>425</v>
          </cell>
          <cell r="J381">
            <v>0</v>
          </cell>
          <cell r="K381">
            <v>0</v>
          </cell>
        </row>
        <row r="382">
          <cell r="B382">
            <v>426</v>
          </cell>
          <cell r="J382">
            <v>0</v>
          </cell>
          <cell r="K382">
            <v>0</v>
          </cell>
        </row>
        <row r="383">
          <cell r="B383">
            <v>427</v>
          </cell>
          <cell r="J383">
            <v>0</v>
          </cell>
          <cell r="K383">
            <v>0</v>
          </cell>
        </row>
        <row r="384">
          <cell r="B384">
            <v>428</v>
          </cell>
          <cell r="J384">
            <v>0</v>
          </cell>
          <cell r="K384">
            <v>0</v>
          </cell>
        </row>
        <row r="385">
          <cell r="B385">
            <v>429</v>
          </cell>
          <cell r="J385">
            <v>0</v>
          </cell>
          <cell r="K385">
            <v>0</v>
          </cell>
        </row>
        <row r="386">
          <cell r="B386">
            <v>430</v>
          </cell>
          <cell r="J386">
            <v>0</v>
          </cell>
          <cell r="K386">
            <v>0</v>
          </cell>
        </row>
        <row r="387">
          <cell r="B387">
            <v>431</v>
          </cell>
          <cell r="J387">
            <v>0</v>
          </cell>
          <cell r="K387">
            <v>0</v>
          </cell>
        </row>
        <row r="388">
          <cell r="B388">
            <v>432</v>
          </cell>
          <cell r="J388">
            <v>0</v>
          </cell>
          <cell r="K388">
            <v>0</v>
          </cell>
        </row>
        <row r="389">
          <cell r="B389">
            <v>433</v>
          </cell>
          <cell r="J389">
            <v>0</v>
          </cell>
          <cell r="K389">
            <v>0</v>
          </cell>
        </row>
        <row r="390">
          <cell r="B390">
            <v>434</v>
          </cell>
          <cell r="J390">
            <v>0</v>
          </cell>
          <cell r="K390">
            <v>0</v>
          </cell>
        </row>
        <row r="391">
          <cell r="B391">
            <v>435</v>
          </cell>
          <cell r="J391">
            <v>0</v>
          </cell>
          <cell r="K391">
            <v>0</v>
          </cell>
        </row>
        <row r="392">
          <cell r="B392">
            <v>436</v>
          </cell>
          <cell r="J392">
            <v>0</v>
          </cell>
          <cell r="K392">
            <v>0</v>
          </cell>
        </row>
        <row r="393">
          <cell r="B393">
            <v>437</v>
          </cell>
          <cell r="J393">
            <v>0</v>
          </cell>
          <cell r="K393">
            <v>0</v>
          </cell>
        </row>
        <row r="394">
          <cell r="B394">
            <v>438</v>
          </cell>
          <cell r="J394">
            <v>0</v>
          </cell>
          <cell r="K394">
            <v>0</v>
          </cell>
        </row>
        <row r="395">
          <cell r="B395">
            <v>439</v>
          </cell>
          <cell r="J395">
            <v>0</v>
          </cell>
          <cell r="K395">
            <v>0</v>
          </cell>
        </row>
        <row r="396">
          <cell r="B396">
            <v>440</v>
          </cell>
          <cell r="J396">
            <v>0</v>
          </cell>
          <cell r="K396">
            <v>0</v>
          </cell>
        </row>
        <row r="397">
          <cell r="B397">
            <v>441</v>
          </cell>
          <cell r="J397">
            <v>0</v>
          </cell>
          <cell r="K397">
            <v>0</v>
          </cell>
        </row>
        <row r="398">
          <cell r="B398">
            <v>442</v>
          </cell>
          <cell r="J398">
            <v>0</v>
          </cell>
          <cell r="K398">
            <v>0</v>
          </cell>
        </row>
        <row r="399">
          <cell r="B399">
            <v>443</v>
          </cell>
          <cell r="J399">
            <v>0</v>
          </cell>
          <cell r="K399">
            <v>0</v>
          </cell>
        </row>
        <row r="400">
          <cell r="B400">
            <v>444</v>
          </cell>
          <cell r="J400">
            <v>0</v>
          </cell>
          <cell r="K400">
            <v>0</v>
          </cell>
        </row>
        <row r="401">
          <cell r="B401">
            <v>445</v>
          </cell>
          <cell r="J401">
            <v>0</v>
          </cell>
          <cell r="K401">
            <v>0</v>
          </cell>
        </row>
        <row r="402">
          <cell r="B402">
            <v>446</v>
          </cell>
          <cell r="J402">
            <v>0</v>
          </cell>
          <cell r="K402">
            <v>0</v>
          </cell>
        </row>
        <row r="403">
          <cell r="B403">
            <v>447</v>
          </cell>
          <cell r="J403">
            <v>0</v>
          </cell>
          <cell r="K403">
            <v>0</v>
          </cell>
        </row>
        <row r="404">
          <cell r="B404">
            <v>448</v>
          </cell>
          <cell r="J404">
            <v>0</v>
          </cell>
          <cell r="K404">
            <v>0</v>
          </cell>
        </row>
        <row r="405">
          <cell r="B405">
            <v>449</v>
          </cell>
          <cell r="J405">
            <v>0</v>
          </cell>
          <cell r="K405">
            <v>0</v>
          </cell>
        </row>
        <row r="406">
          <cell r="B406">
            <v>450</v>
          </cell>
          <cell r="J406">
            <v>0</v>
          </cell>
          <cell r="K406">
            <v>0</v>
          </cell>
        </row>
        <row r="407">
          <cell r="B407">
            <v>451</v>
          </cell>
          <cell r="J407">
            <v>0</v>
          </cell>
          <cell r="K407">
            <v>0</v>
          </cell>
        </row>
        <row r="408">
          <cell r="B408">
            <v>452</v>
          </cell>
          <cell r="J408">
            <v>0</v>
          </cell>
          <cell r="K408">
            <v>0</v>
          </cell>
        </row>
        <row r="409">
          <cell r="B409">
            <v>453</v>
          </cell>
          <cell r="J409">
            <v>0</v>
          </cell>
          <cell r="K409">
            <v>0</v>
          </cell>
        </row>
        <row r="410">
          <cell r="B410">
            <v>454</v>
          </cell>
          <cell r="J410">
            <v>0</v>
          </cell>
          <cell r="K410">
            <v>0</v>
          </cell>
        </row>
        <row r="411">
          <cell r="B411">
            <v>455</v>
          </cell>
          <cell r="J411">
            <v>0</v>
          </cell>
          <cell r="K411">
            <v>0</v>
          </cell>
        </row>
        <row r="412">
          <cell r="B412">
            <v>456</v>
          </cell>
          <cell r="J412">
            <v>0</v>
          </cell>
          <cell r="K412">
            <v>0</v>
          </cell>
        </row>
        <row r="413">
          <cell r="B413">
            <v>457</v>
          </cell>
          <cell r="J413">
            <v>0</v>
          </cell>
          <cell r="K413">
            <v>0</v>
          </cell>
        </row>
        <row r="414">
          <cell r="B414">
            <v>458</v>
          </cell>
          <cell r="J414">
            <v>0</v>
          </cell>
          <cell r="K414">
            <v>0</v>
          </cell>
        </row>
        <row r="415">
          <cell r="B415">
            <v>459</v>
          </cell>
          <cell r="J415">
            <v>0</v>
          </cell>
          <cell r="K415">
            <v>0</v>
          </cell>
        </row>
        <row r="416">
          <cell r="B416">
            <v>460</v>
          </cell>
          <cell r="J416">
            <v>0</v>
          </cell>
          <cell r="K416">
            <v>0</v>
          </cell>
        </row>
        <row r="417">
          <cell r="B417">
            <v>461</v>
          </cell>
          <cell r="J417">
            <v>0</v>
          </cell>
          <cell r="K417">
            <v>0</v>
          </cell>
        </row>
        <row r="418">
          <cell r="B418">
            <v>462</v>
          </cell>
          <cell r="J418">
            <v>0</v>
          </cell>
          <cell r="K418">
            <v>0</v>
          </cell>
        </row>
        <row r="419">
          <cell r="B419">
            <v>463</v>
          </cell>
          <cell r="J419">
            <v>0</v>
          </cell>
          <cell r="K419">
            <v>0</v>
          </cell>
        </row>
        <row r="420">
          <cell r="B420">
            <v>464</v>
          </cell>
          <cell r="J420">
            <v>0</v>
          </cell>
          <cell r="K420">
            <v>0</v>
          </cell>
        </row>
        <row r="421">
          <cell r="B421">
            <v>465</v>
          </cell>
          <cell r="J421">
            <v>0</v>
          </cell>
          <cell r="K421">
            <v>0</v>
          </cell>
        </row>
        <row r="422">
          <cell r="B422">
            <v>466</v>
          </cell>
          <cell r="J422">
            <v>0</v>
          </cell>
          <cell r="K422">
            <v>0</v>
          </cell>
        </row>
        <row r="423">
          <cell r="B423">
            <v>467</v>
          </cell>
          <cell r="J423">
            <v>0</v>
          </cell>
          <cell r="K423">
            <v>0</v>
          </cell>
        </row>
        <row r="424">
          <cell r="B424">
            <v>468</v>
          </cell>
          <cell r="J424">
            <v>0</v>
          </cell>
          <cell r="K424">
            <v>0</v>
          </cell>
        </row>
        <row r="425">
          <cell r="B425">
            <v>469</v>
          </cell>
          <cell r="J425">
            <v>0</v>
          </cell>
          <cell r="K425">
            <v>0</v>
          </cell>
        </row>
        <row r="426">
          <cell r="B426">
            <v>470</v>
          </cell>
          <cell r="J426">
            <v>0</v>
          </cell>
          <cell r="K426">
            <v>0</v>
          </cell>
        </row>
        <row r="427">
          <cell r="B427">
            <v>471</v>
          </cell>
          <cell r="J427">
            <v>0</v>
          </cell>
          <cell r="K427">
            <v>0</v>
          </cell>
        </row>
        <row r="428">
          <cell r="B428">
            <v>472</v>
          </cell>
          <cell r="J428">
            <v>0</v>
          </cell>
          <cell r="K428">
            <v>0</v>
          </cell>
        </row>
        <row r="429">
          <cell r="B429">
            <v>473</v>
          </cell>
          <cell r="J429">
            <v>0</v>
          </cell>
          <cell r="K429">
            <v>0</v>
          </cell>
        </row>
        <row r="430">
          <cell r="B430">
            <v>474</v>
          </cell>
          <cell r="J430">
            <v>0</v>
          </cell>
          <cell r="K430">
            <v>0</v>
          </cell>
        </row>
        <row r="431">
          <cell r="B431">
            <v>475</v>
          </cell>
          <cell r="J431">
            <v>0</v>
          </cell>
          <cell r="K431">
            <v>0</v>
          </cell>
        </row>
        <row r="432">
          <cell r="B432">
            <v>476</v>
          </cell>
          <cell r="J432">
            <v>0</v>
          </cell>
          <cell r="K432">
            <v>0</v>
          </cell>
        </row>
        <row r="433">
          <cell r="B433">
            <v>477</v>
          </cell>
          <cell r="J433">
            <v>0</v>
          </cell>
          <cell r="K433">
            <v>0</v>
          </cell>
        </row>
        <row r="434">
          <cell r="B434">
            <v>478</v>
          </cell>
          <cell r="J434">
            <v>0</v>
          </cell>
          <cell r="K434">
            <v>0</v>
          </cell>
        </row>
        <row r="435">
          <cell r="B435">
            <v>479</v>
          </cell>
          <cell r="J435">
            <v>0</v>
          </cell>
          <cell r="K435">
            <v>0</v>
          </cell>
        </row>
        <row r="436">
          <cell r="B436">
            <v>480</v>
          </cell>
          <cell r="J436">
            <v>0</v>
          </cell>
          <cell r="K436">
            <v>0</v>
          </cell>
        </row>
        <row r="437">
          <cell r="B437">
            <v>481</v>
          </cell>
          <cell r="J437">
            <v>0</v>
          </cell>
          <cell r="K437">
            <v>0</v>
          </cell>
        </row>
        <row r="438">
          <cell r="B438">
            <v>482</v>
          </cell>
          <cell r="J438">
            <v>0</v>
          </cell>
          <cell r="K438">
            <v>0</v>
          </cell>
        </row>
        <row r="439">
          <cell r="B439">
            <v>483</v>
          </cell>
          <cell r="J439">
            <v>0</v>
          </cell>
          <cell r="K439">
            <v>0</v>
          </cell>
        </row>
        <row r="440">
          <cell r="B440">
            <v>484</v>
          </cell>
          <cell r="J440">
            <v>0</v>
          </cell>
          <cell r="K440">
            <v>0</v>
          </cell>
        </row>
        <row r="441">
          <cell r="B441">
            <v>485</v>
          </cell>
          <cell r="J441">
            <v>0</v>
          </cell>
          <cell r="K441">
            <v>0</v>
          </cell>
        </row>
        <row r="442">
          <cell r="B442">
            <v>486</v>
          </cell>
          <cell r="J442">
            <v>0</v>
          </cell>
          <cell r="K442">
            <v>0</v>
          </cell>
        </row>
        <row r="443">
          <cell r="B443">
            <v>487</v>
          </cell>
          <cell r="J443">
            <v>0</v>
          </cell>
          <cell r="K443">
            <v>0</v>
          </cell>
        </row>
        <row r="444">
          <cell r="B444">
            <v>488</v>
          </cell>
          <cell r="J444">
            <v>0</v>
          </cell>
          <cell r="K444">
            <v>0</v>
          </cell>
        </row>
        <row r="445">
          <cell r="B445">
            <v>489</v>
          </cell>
          <cell r="J445">
            <v>0</v>
          </cell>
          <cell r="K445">
            <v>0</v>
          </cell>
        </row>
        <row r="446">
          <cell r="B446">
            <v>490</v>
          </cell>
          <cell r="J446">
            <v>0</v>
          </cell>
          <cell r="K446">
            <v>0</v>
          </cell>
        </row>
        <row r="447">
          <cell r="B447">
            <v>491</v>
          </cell>
          <cell r="J447">
            <v>0</v>
          </cell>
          <cell r="K447">
            <v>0</v>
          </cell>
        </row>
        <row r="448">
          <cell r="B448">
            <v>492</v>
          </cell>
          <cell r="J448">
            <v>0</v>
          </cell>
          <cell r="K448">
            <v>0</v>
          </cell>
        </row>
        <row r="449">
          <cell r="B449">
            <v>493</v>
          </cell>
          <cell r="J449">
            <v>0</v>
          </cell>
          <cell r="K449">
            <v>0</v>
          </cell>
        </row>
        <row r="450">
          <cell r="B450">
            <v>494</v>
          </cell>
          <cell r="J450">
            <v>0</v>
          </cell>
          <cell r="K450">
            <v>0</v>
          </cell>
        </row>
        <row r="451">
          <cell r="B451">
            <v>495</v>
          </cell>
          <cell r="J451">
            <v>0</v>
          </cell>
          <cell r="K451">
            <v>0</v>
          </cell>
        </row>
        <row r="452">
          <cell r="B452">
            <v>496</v>
          </cell>
          <cell r="J452">
            <v>0</v>
          </cell>
          <cell r="K452">
            <v>0</v>
          </cell>
        </row>
        <row r="453">
          <cell r="B453">
            <v>497</v>
          </cell>
          <cell r="J453">
            <v>0</v>
          </cell>
          <cell r="K453">
            <v>0</v>
          </cell>
        </row>
        <row r="454">
          <cell r="B454">
            <v>498</v>
          </cell>
          <cell r="J454">
            <v>0</v>
          </cell>
          <cell r="K454">
            <v>0</v>
          </cell>
        </row>
        <row r="455">
          <cell r="B455">
            <v>499</v>
          </cell>
          <cell r="J455">
            <v>0</v>
          </cell>
          <cell r="K455">
            <v>0</v>
          </cell>
        </row>
        <row r="456">
          <cell r="J456">
            <v>0</v>
          </cell>
          <cell r="K456">
            <v>0</v>
          </cell>
        </row>
        <row r="459">
          <cell r="B459">
            <v>500</v>
          </cell>
          <cell r="C459" t="str">
            <v xml:space="preserve"> 　　小 　 計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501</v>
          </cell>
          <cell r="C460" t="str">
            <v xml:space="preserve"> 　　　 計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502</v>
          </cell>
          <cell r="C461" t="str">
            <v xml:space="preserve"> 　　合 　 計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503</v>
          </cell>
          <cell r="C462" t="str">
            <v xml:space="preserve"> 　　油 脂 類</v>
          </cell>
          <cell r="D462" t="str">
            <v xml:space="preserve"> 上記の20％</v>
          </cell>
          <cell r="E462" t="str">
            <v>式</v>
          </cell>
        </row>
        <row r="463">
          <cell r="B463">
            <v>504</v>
          </cell>
          <cell r="C463" t="str">
            <v xml:space="preserve"> 　　雑 　 品</v>
          </cell>
          <cell r="D463">
            <v>0</v>
          </cell>
          <cell r="E463" t="str">
            <v>式</v>
          </cell>
          <cell r="F463">
            <v>0</v>
          </cell>
          <cell r="G463">
            <v>0</v>
          </cell>
        </row>
        <row r="466">
          <cell r="B466">
            <v>600</v>
          </cell>
          <cell r="C466" t="str">
            <v xml:space="preserve"> 請負工事費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601</v>
          </cell>
          <cell r="C467" t="str">
            <v>　直接工事費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602</v>
          </cell>
          <cell r="C468" t="str">
            <v>　労務費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603</v>
          </cell>
          <cell r="C469" t="str">
            <v>　材料費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604</v>
          </cell>
          <cell r="C470" t="str">
            <v>　運転経費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605</v>
          </cell>
          <cell r="C471" t="str">
            <v>　機械損料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606</v>
          </cell>
          <cell r="C472" t="str">
            <v xml:space="preserve"> 　小器材費</v>
          </cell>
          <cell r="D472" t="str">
            <v xml:space="preserve"> 労務費の15％</v>
          </cell>
          <cell r="E472" t="str">
            <v>式</v>
          </cell>
        </row>
        <row r="473">
          <cell r="B473">
            <v>607</v>
          </cell>
          <cell r="C473" t="str">
            <v xml:space="preserve"> 　雑　　品</v>
          </cell>
          <cell r="D473" t="str">
            <v xml:space="preserve"> 異形棒綱の0.5％</v>
          </cell>
          <cell r="E473" t="str">
            <v>式</v>
          </cell>
        </row>
        <row r="474">
          <cell r="B474">
            <v>608</v>
          </cell>
          <cell r="C474" t="str">
            <v xml:space="preserve"> 　小器材費</v>
          </cell>
          <cell r="D474" t="str">
            <v xml:space="preserve"> 労務費の3％</v>
          </cell>
          <cell r="E474" t="str">
            <v>式</v>
          </cell>
        </row>
        <row r="475">
          <cell r="B475">
            <v>609</v>
          </cell>
          <cell r="C475" t="str">
            <v xml:space="preserve"> 　小器材費</v>
          </cell>
          <cell r="D475">
            <v>0</v>
          </cell>
          <cell r="E475" t="str">
            <v>式</v>
          </cell>
        </row>
        <row r="476">
          <cell r="B476">
            <v>610</v>
          </cell>
          <cell r="C476" t="str">
            <v xml:space="preserve"> 　小器材費</v>
          </cell>
          <cell r="D476" t="str">
            <v xml:space="preserve"> 労務費の2.1％</v>
          </cell>
          <cell r="E476" t="str">
            <v>式</v>
          </cell>
        </row>
        <row r="477">
          <cell r="B477">
            <v>611</v>
          </cell>
          <cell r="C477" t="str">
            <v xml:space="preserve"> 　小器材費</v>
          </cell>
          <cell r="D477" t="str">
            <v xml:space="preserve"> 労務費の2％</v>
          </cell>
          <cell r="E477" t="str">
            <v>式</v>
          </cell>
        </row>
        <row r="478">
          <cell r="B478">
            <v>612</v>
          </cell>
          <cell r="C478" t="str">
            <v xml:space="preserve"> 　小器材費</v>
          </cell>
          <cell r="D478" t="str">
            <v xml:space="preserve"> 労務費の0.4％</v>
          </cell>
          <cell r="E478" t="str">
            <v>式</v>
          </cell>
        </row>
        <row r="479">
          <cell r="B479">
            <v>613</v>
          </cell>
          <cell r="C479" t="str">
            <v xml:space="preserve"> 　産 廃 料</v>
          </cell>
          <cell r="D479" t="str">
            <v xml:space="preserve"> 10tダンプ 1台分</v>
          </cell>
          <cell r="E479" t="str">
            <v>台</v>
          </cell>
          <cell r="F479">
            <v>19600</v>
          </cell>
        </row>
        <row r="480">
          <cell r="B480">
            <v>614</v>
          </cell>
          <cell r="C480" t="str">
            <v xml:space="preserve"> 　雑　　品</v>
          </cell>
          <cell r="D480" t="str">
            <v xml:space="preserve"> 上記の3％</v>
          </cell>
          <cell r="E480" t="str">
            <v>式</v>
          </cell>
          <cell r="F480">
            <v>0</v>
          </cell>
          <cell r="G480">
            <v>0</v>
          </cell>
        </row>
        <row r="481">
          <cell r="B481">
            <v>615</v>
          </cell>
          <cell r="C481" t="str">
            <v xml:space="preserve"> 　工具損料</v>
          </cell>
          <cell r="D481" t="str">
            <v xml:space="preserve"> 上記の3％</v>
          </cell>
          <cell r="E481" t="str">
            <v>式</v>
          </cell>
        </row>
        <row r="482">
          <cell r="B482">
            <v>616</v>
          </cell>
          <cell r="C482" t="str">
            <v xml:space="preserve"> 　小器材費</v>
          </cell>
          <cell r="D482" t="str">
            <v xml:space="preserve"> 労務費の3.4％</v>
          </cell>
          <cell r="E482" t="str">
            <v>式</v>
          </cell>
        </row>
        <row r="483">
          <cell r="B483">
            <v>617</v>
          </cell>
          <cell r="C483" t="str">
            <v xml:space="preserve"> 　小器材費</v>
          </cell>
          <cell r="D483" t="str">
            <v xml:space="preserve"> 労務費の2.8％</v>
          </cell>
          <cell r="E483" t="str">
            <v>式</v>
          </cell>
        </row>
        <row r="484">
          <cell r="B484">
            <v>618</v>
          </cell>
          <cell r="C484" t="str">
            <v xml:space="preserve"> 　小器材費</v>
          </cell>
          <cell r="D484" t="str">
            <v xml:space="preserve"> 労務費の0.8％</v>
          </cell>
          <cell r="E484" t="str">
            <v>式</v>
          </cell>
        </row>
        <row r="485">
          <cell r="B485">
            <v>619</v>
          </cell>
          <cell r="C485" t="str">
            <v xml:space="preserve"> 　小器材費</v>
          </cell>
          <cell r="D485" t="str">
            <v xml:space="preserve"> 労務費の0.5％</v>
          </cell>
          <cell r="E485" t="str">
            <v>式</v>
          </cell>
        </row>
        <row r="486">
          <cell r="B486">
            <v>620</v>
          </cell>
          <cell r="C486" t="str">
            <v xml:space="preserve"> 　小器材費</v>
          </cell>
          <cell r="D486" t="str">
            <v xml:space="preserve"> 労務費の1.2％</v>
          </cell>
          <cell r="E486" t="str">
            <v>式</v>
          </cell>
        </row>
        <row r="487">
          <cell r="B487">
            <v>621</v>
          </cell>
          <cell r="C487" t="str">
            <v xml:space="preserve"> 　小器材費</v>
          </cell>
          <cell r="D487" t="str">
            <v xml:space="preserve"> 労務費の1.0％</v>
          </cell>
          <cell r="E487" t="str">
            <v>式</v>
          </cell>
        </row>
        <row r="488">
          <cell r="B488">
            <v>622</v>
          </cell>
          <cell r="C488" t="str">
            <v xml:space="preserve"> 　雑　　品</v>
          </cell>
          <cell r="D488" t="str">
            <v xml:space="preserve"> 上記の2％</v>
          </cell>
          <cell r="E488" t="str">
            <v>式</v>
          </cell>
        </row>
        <row r="489">
          <cell r="B489">
            <v>623</v>
          </cell>
          <cell r="C489" t="str">
            <v xml:space="preserve"> 　小器材費</v>
          </cell>
          <cell r="D489" t="str">
            <v xml:space="preserve"> 上記の2％</v>
          </cell>
          <cell r="E489" t="str">
            <v>式</v>
          </cell>
        </row>
        <row r="490">
          <cell r="B490">
            <v>624</v>
          </cell>
          <cell r="C490" t="str">
            <v xml:space="preserve"> 　雑　　品</v>
          </cell>
          <cell r="D490" t="str">
            <v xml:space="preserve"> 上記の1％</v>
          </cell>
          <cell r="E490" t="str">
            <v>式</v>
          </cell>
        </row>
        <row r="491">
          <cell r="B491">
            <v>625</v>
          </cell>
          <cell r="C491" t="str">
            <v xml:space="preserve"> 　小器材費</v>
          </cell>
          <cell r="D491" t="str">
            <v xml:space="preserve"> 労務費の5.0％</v>
          </cell>
          <cell r="E491" t="str">
            <v>式</v>
          </cell>
        </row>
        <row r="492">
          <cell r="B492">
            <v>626</v>
          </cell>
          <cell r="C492" t="str">
            <v xml:space="preserve"> 　雑　　品</v>
          </cell>
          <cell r="D492" t="str">
            <v xml:space="preserve"> 上記の5％</v>
          </cell>
          <cell r="E492" t="str">
            <v>式</v>
          </cell>
        </row>
        <row r="493">
          <cell r="B493">
            <v>627</v>
          </cell>
          <cell r="C493" t="str">
            <v xml:space="preserve"> 　雑　　品</v>
          </cell>
          <cell r="D493" t="str">
            <v xml:space="preserve"> 労務費・ｸﾚｰﾝ費の7％</v>
          </cell>
          <cell r="E493" t="str">
            <v>式</v>
          </cell>
        </row>
        <row r="494">
          <cell r="B494">
            <v>628</v>
          </cell>
          <cell r="C494" t="str">
            <v>　その他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629</v>
          </cell>
          <cell r="C495" t="str">
            <v xml:space="preserve"> 　雑材費</v>
          </cell>
          <cell r="D495" t="str">
            <v xml:space="preserve"> 上記の1.0％</v>
          </cell>
          <cell r="E495" t="str">
            <v>式</v>
          </cell>
        </row>
        <row r="496">
          <cell r="B496">
            <v>630</v>
          </cell>
          <cell r="C496" t="str">
            <v xml:space="preserve"> 　雑工事</v>
          </cell>
          <cell r="D496">
            <v>0</v>
          </cell>
          <cell r="E496" t="str">
            <v>式</v>
          </cell>
          <cell r="F496">
            <v>0</v>
          </cell>
          <cell r="G496">
            <v>0</v>
          </cell>
        </row>
        <row r="497">
          <cell r="B497">
            <v>631</v>
          </cell>
          <cell r="C497" t="str">
            <v xml:space="preserve"> 　雑材費</v>
          </cell>
          <cell r="D497">
            <v>0</v>
          </cell>
          <cell r="E497" t="str">
            <v>式</v>
          </cell>
          <cell r="F497">
            <v>0</v>
          </cell>
          <cell r="G497">
            <v>0</v>
          </cell>
        </row>
        <row r="498">
          <cell r="B498">
            <v>632</v>
          </cell>
          <cell r="C498" t="str">
            <v xml:space="preserve"> 　　雑 　 品</v>
          </cell>
          <cell r="D498" t="str">
            <v xml:space="preserve"> (労務費+材料費)×18％</v>
          </cell>
          <cell r="E498" t="str">
            <v>式</v>
          </cell>
          <cell r="F498">
            <v>0</v>
          </cell>
          <cell r="G498">
            <v>0</v>
          </cell>
        </row>
        <row r="499">
          <cell r="B499">
            <v>633</v>
          </cell>
          <cell r="C499" t="str">
            <v xml:space="preserve"> 　　雑 　 品</v>
          </cell>
          <cell r="D499" t="str">
            <v xml:space="preserve"> 材料費の3％</v>
          </cell>
          <cell r="E499" t="str">
            <v>式</v>
          </cell>
          <cell r="F499">
            <v>0</v>
          </cell>
          <cell r="G499">
            <v>0</v>
          </cell>
        </row>
        <row r="500">
          <cell r="B500">
            <v>634</v>
          </cell>
        </row>
        <row r="501">
          <cell r="B501">
            <v>635</v>
          </cell>
          <cell r="C501" t="str">
            <v xml:space="preserve"> 　産業廃棄物処理費</v>
          </cell>
          <cell r="D501" t="str">
            <v xml:space="preserve"> ｺﾝｸﾘｰﾄ及びｱｽﾌｧﾙﾄ</v>
          </cell>
          <cell r="E501" t="str">
            <v>ｍ３</v>
          </cell>
          <cell r="F501">
            <v>1900</v>
          </cell>
          <cell r="G501">
            <v>0</v>
          </cell>
        </row>
        <row r="502">
          <cell r="B502">
            <v>636</v>
          </cell>
        </row>
        <row r="503">
          <cell r="B503">
            <v>637</v>
          </cell>
          <cell r="C503" t="str">
            <v xml:space="preserve">  諸雑費</v>
          </cell>
          <cell r="D503">
            <v>0</v>
          </cell>
          <cell r="E503" t="str">
            <v>式</v>
          </cell>
          <cell r="G503">
            <v>0</v>
          </cell>
        </row>
        <row r="504">
          <cell r="B504">
            <v>638</v>
          </cell>
          <cell r="C504" t="str">
            <v xml:space="preserve"> 　消耗品費</v>
          </cell>
          <cell r="D504">
            <v>0</v>
          </cell>
          <cell r="E504" t="str">
            <v>式</v>
          </cell>
          <cell r="G504">
            <v>0</v>
          </cell>
        </row>
        <row r="505">
          <cell r="B505">
            <v>639</v>
          </cell>
          <cell r="C505" t="str">
            <v xml:space="preserve"> 　小器材費</v>
          </cell>
          <cell r="D505" t="str">
            <v xml:space="preserve"> 労務費の2.4％</v>
          </cell>
          <cell r="E505" t="str">
            <v>式</v>
          </cell>
        </row>
        <row r="506">
          <cell r="B506">
            <v>640</v>
          </cell>
          <cell r="C506" t="str">
            <v xml:space="preserve"> 　小器材費</v>
          </cell>
          <cell r="D506" t="str">
            <v xml:space="preserve"> 労務費の0.7％</v>
          </cell>
          <cell r="E506" t="str">
            <v>式</v>
          </cell>
        </row>
        <row r="507">
          <cell r="B507">
            <v>641</v>
          </cell>
          <cell r="C507" t="str">
            <v xml:space="preserve"> 　小器材費</v>
          </cell>
          <cell r="D507" t="str">
            <v xml:space="preserve"> 労務費の0.6％</v>
          </cell>
          <cell r="E507" t="str">
            <v>式</v>
          </cell>
        </row>
        <row r="508">
          <cell r="B508">
            <v>642</v>
          </cell>
          <cell r="C508" t="str">
            <v xml:space="preserve"> 　雑 　 品</v>
          </cell>
          <cell r="D508">
            <v>0</v>
          </cell>
          <cell r="E508" t="str">
            <v>式</v>
          </cell>
        </row>
        <row r="509">
          <cell r="B509">
            <v>643</v>
          </cell>
          <cell r="C509" t="str">
            <v>　 鉄筋切断費</v>
          </cell>
          <cell r="D509">
            <v>0</v>
          </cell>
          <cell r="E509" t="str">
            <v>ｍ３</v>
          </cell>
        </row>
        <row r="510">
          <cell r="B510">
            <v>644</v>
          </cell>
          <cell r="C510" t="str">
            <v>　 ﾄﾗｯｸｸﾚｰﾝ運転</v>
          </cell>
          <cell r="D510" t="str">
            <v xml:space="preserve"> 35～36ｔ吊　油圧式</v>
          </cell>
          <cell r="E510" t="str">
            <v>ｈ</v>
          </cell>
          <cell r="I510">
            <v>14020</v>
          </cell>
        </row>
        <row r="511">
          <cell r="B511">
            <v>645</v>
          </cell>
          <cell r="C511" t="str">
            <v>　 バックホウ運転</v>
          </cell>
          <cell r="D511" t="str">
            <v xml:space="preserve"> 0.6m3油圧式　ｸﾛｰﾗ型</v>
          </cell>
          <cell r="E511" t="str">
            <v>ｈ</v>
          </cell>
          <cell r="I511">
            <v>10150</v>
          </cell>
        </row>
        <row r="512">
          <cell r="B512">
            <v>646</v>
          </cell>
          <cell r="C512" t="str">
            <v xml:space="preserve"> 　産業廃棄物処理工</v>
          </cell>
          <cell r="D512">
            <v>0</v>
          </cell>
          <cell r="E512" t="str">
            <v>ｍ３</v>
          </cell>
          <cell r="F512">
            <v>8000</v>
          </cell>
        </row>
        <row r="513">
          <cell r="B513">
            <v>647</v>
          </cell>
          <cell r="C513" t="str">
            <v>　 ブルドーザ運転</v>
          </cell>
          <cell r="D513" t="str">
            <v xml:space="preserve"> 11ｔ級</v>
          </cell>
          <cell r="E513" t="str">
            <v>ｈ</v>
          </cell>
          <cell r="I513">
            <v>10020</v>
          </cell>
        </row>
        <row r="514">
          <cell r="B514">
            <v>648</v>
          </cell>
          <cell r="C514" t="str">
            <v>　 ﾄﾗｸﾀｼｮﾍﾞﾙ運転</v>
          </cell>
          <cell r="D514" t="str">
            <v xml:space="preserve"> 1.8m3級</v>
          </cell>
          <cell r="E514" t="str">
            <v>ｈ</v>
          </cell>
          <cell r="I514" t="e">
            <v>#REF!</v>
          </cell>
        </row>
        <row r="515">
          <cell r="B515">
            <v>649</v>
          </cell>
          <cell r="C515" t="str">
            <v>　 ダンプトラック運転</v>
          </cell>
          <cell r="D515" t="str">
            <v xml:space="preserve"> 10ｔ積</v>
          </cell>
          <cell r="E515" t="str">
            <v>ｈ</v>
          </cell>
          <cell r="I515">
            <v>5800</v>
          </cell>
        </row>
        <row r="516">
          <cell r="B516">
            <v>650</v>
          </cell>
          <cell r="C516" t="str">
            <v>　 ｺﾝｸﾘｰﾄﾎﾟﾝﾌﾟ車運転</v>
          </cell>
          <cell r="D516" t="str">
            <v xml:space="preserve"> 圧送能力90～110m3/h</v>
          </cell>
          <cell r="E516" t="str">
            <v>ｈ</v>
          </cell>
          <cell r="F516">
            <v>15220</v>
          </cell>
          <cell r="I516">
            <v>15220</v>
          </cell>
        </row>
        <row r="517">
          <cell r="B517">
            <v>651</v>
          </cell>
          <cell r="C517" t="str">
            <v>　 ｺﾝｸﾘｰﾄﾎﾟﾝﾌﾟ車回送費</v>
          </cell>
          <cell r="D517">
            <v>0</v>
          </cell>
          <cell r="E517" t="str">
            <v>ｈ</v>
          </cell>
          <cell r="F517">
            <v>15220</v>
          </cell>
          <cell r="I517">
            <v>15220</v>
          </cell>
        </row>
        <row r="518">
          <cell r="B518">
            <v>652</v>
          </cell>
          <cell r="C518" t="str">
            <v>　 ｸﾚｰﾝ付ﾄﾗｯｸ運転</v>
          </cell>
          <cell r="D518" t="str">
            <v xml:space="preserve"> 4ｔ積 2.9ｔ吊</v>
          </cell>
          <cell r="E518" t="str">
            <v>ｈ</v>
          </cell>
          <cell r="I518">
            <v>5350</v>
          </cell>
        </row>
        <row r="519">
          <cell r="B519">
            <v>653</v>
          </cell>
          <cell r="C519" t="str">
            <v>　 ﾄﾗｯｸｸﾚｰﾝ運転</v>
          </cell>
          <cell r="D519" t="str">
            <v xml:space="preserve"> 4.8～4.9ｔ吊　油圧式</v>
          </cell>
          <cell r="E519" t="str">
            <v>ｈ</v>
          </cell>
          <cell r="I519">
            <v>5960</v>
          </cell>
        </row>
        <row r="520">
          <cell r="B520">
            <v>654</v>
          </cell>
          <cell r="C520" t="str">
            <v xml:space="preserve"> 　小器材費</v>
          </cell>
          <cell r="D520" t="str">
            <v xml:space="preserve"> 上記の1.0％</v>
          </cell>
          <cell r="E520" t="str">
            <v>式</v>
          </cell>
        </row>
        <row r="521">
          <cell r="B521">
            <v>655</v>
          </cell>
          <cell r="C521" t="str">
            <v xml:space="preserve"> 　諸雑費</v>
          </cell>
          <cell r="D521" t="str">
            <v xml:space="preserve"> 上記の2.0％</v>
          </cell>
          <cell r="E521" t="str">
            <v>式</v>
          </cell>
        </row>
        <row r="522">
          <cell r="B522">
            <v>656</v>
          </cell>
          <cell r="C522" t="str">
            <v>　 ﾄﾗｯｸｸﾚｰﾝ運転</v>
          </cell>
          <cell r="D522" t="str">
            <v xml:space="preserve"> 10～11ｔ吊　油圧式</v>
          </cell>
          <cell r="E522" t="str">
            <v>ｈ</v>
          </cell>
          <cell r="I522">
            <v>8700</v>
          </cell>
        </row>
        <row r="523">
          <cell r="B523">
            <v>657</v>
          </cell>
          <cell r="C523" t="str">
            <v>　 ブルドーザ運転</v>
          </cell>
          <cell r="D523" t="str">
            <v xml:space="preserve"> 16ｔ級</v>
          </cell>
          <cell r="E523" t="str">
            <v>ｈ</v>
          </cell>
        </row>
        <row r="524">
          <cell r="B524">
            <v>658</v>
          </cell>
        </row>
        <row r="525">
          <cell r="B525">
            <v>659</v>
          </cell>
        </row>
        <row r="526">
          <cell r="B526">
            <v>660</v>
          </cell>
        </row>
        <row r="527">
          <cell r="B527">
            <v>661</v>
          </cell>
        </row>
        <row r="528">
          <cell r="B528">
            <v>662</v>
          </cell>
        </row>
        <row r="529">
          <cell r="B529">
            <v>663</v>
          </cell>
        </row>
        <row r="530">
          <cell r="B530">
            <v>664</v>
          </cell>
        </row>
        <row r="531">
          <cell r="B531">
            <v>665</v>
          </cell>
        </row>
        <row r="532">
          <cell r="B532">
            <v>666</v>
          </cell>
        </row>
        <row r="533">
          <cell r="B533">
            <v>667</v>
          </cell>
        </row>
        <row r="534">
          <cell r="B534">
            <v>668</v>
          </cell>
        </row>
        <row r="535">
          <cell r="B535">
            <v>669</v>
          </cell>
        </row>
        <row r="536">
          <cell r="B536">
            <v>670</v>
          </cell>
        </row>
        <row r="537">
          <cell r="B537">
            <v>671</v>
          </cell>
        </row>
        <row r="538">
          <cell r="B538">
            <v>672</v>
          </cell>
        </row>
        <row r="539">
          <cell r="B539">
            <v>673</v>
          </cell>
        </row>
        <row r="540">
          <cell r="B540">
            <v>674</v>
          </cell>
        </row>
        <row r="541">
          <cell r="B541">
            <v>675</v>
          </cell>
        </row>
        <row r="542">
          <cell r="B542">
            <v>676</v>
          </cell>
        </row>
        <row r="543">
          <cell r="B543">
            <v>677</v>
          </cell>
        </row>
        <row r="544">
          <cell r="B544">
            <v>678</v>
          </cell>
        </row>
        <row r="545">
          <cell r="B545">
            <v>679</v>
          </cell>
        </row>
        <row r="546">
          <cell r="B546">
            <v>680</v>
          </cell>
        </row>
        <row r="547">
          <cell r="B547">
            <v>681</v>
          </cell>
        </row>
        <row r="548">
          <cell r="B548">
            <v>682</v>
          </cell>
        </row>
        <row r="549">
          <cell r="B549">
            <v>683</v>
          </cell>
        </row>
        <row r="550">
          <cell r="B550">
            <v>684</v>
          </cell>
        </row>
        <row r="551">
          <cell r="B551">
            <v>685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A"/>
      <sheetName val="作業シート"/>
      <sheetName val="リスト表"/>
      <sheetName val="記入例"/>
    </sheetNames>
    <sheetDataSet>
      <sheetData sheetId="0"/>
      <sheetData sheetId="1">
        <row r="2">
          <cell r="B2" t="str">
            <v>単独</v>
          </cell>
        </row>
        <row r="3">
          <cell r="B3" t="str">
            <v>複合</v>
          </cell>
        </row>
        <row r="4">
          <cell r="B4" t="str">
            <v>併設</v>
          </cell>
        </row>
        <row r="7">
          <cell r="B7" t="str">
            <v>所有</v>
          </cell>
        </row>
        <row r="8">
          <cell r="B8" t="str">
            <v>区分所有</v>
          </cell>
        </row>
        <row r="9">
          <cell r="B9" t="str">
            <v>借上</v>
          </cell>
        </row>
        <row r="10">
          <cell r="B10" t="str">
            <v>その他</v>
          </cell>
        </row>
        <row r="14">
          <cell r="B14" t="str">
            <v>所有</v>
          </cell>
        </row>
        <row r="15">
          <cell r="B15" t="str">
            <v>一部所有</v>
          </cell>
        </row>
        <row r="16">
          <cell r="B16" t="str">
            <v>借上</v>
          </cell>
        </row>
        <row r="17">
          <cell r="B17" t="str">
            <v>その他</v>
          </cell>
        </row>
        <row r="43">
          <cell r="B43" t="str">
            <v>●</v>
          </cell>
        </row>
        <row r="44">
          <cell r="B44" t="str">
            <v>▲</v>
          </cell>
        </row>
        <row r="45">
          <cell r="B45" t="str">
            <v>×</v>
          </cell>
        </row>
        <row r="64">
          <cell r="B64" t="str">
            <v>月曜日▲</v>
          </cell>
        </row>
        <row r="65">
          <cell r="B65" t="str">
            <v>火曜日▲</v>
          </cell>
        </row>
        <row r="66">
          <cell r="B66" t="str">
            <v>水曜日▲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5章"/>
      <sheetName val="input data_×"/>
      <sheetName val="5.1-2_計算書"/>
      <sheetName val="5.2_01_応力度（車）"/>
      <sheetName val="5.2_02_応力度"/>
      <sheetName val="5.3_長さ検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作業人員"/>
      <sheetName val="作業項目"/>
      <sheetName val="外注会社"/>
      <sheetName val="外注加工"/>
      <sheetName val="実行予算"/>
      <sheetName val="添付表"/>
      <sheetName val="発注伺"/>
      <sheetName val="社員"/>
      <sheetName val="積算単価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  <sheetName val="レイアウト"/>
      <sheetName val="レイアウト (2)"/>
      <sheetName val="レイアウト(元）"/>
      <sheetName val="印字シート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材料費一覧"/>
      <sheetName val="内訳表"/>
    </sheetNames>
    <sheetDataSet>
      <sheetData sheetId="0">
        <row r="1">
          <cell r="A1" t="str">
            <v>※ 注意事項</v>
          </cell>
        </row>
        <row r="2">
          <cell r="B2" t="str">
            <v>平成12年度人件費</v>
          </cell>
        </row>
        <row r="3">
          <cell r="B3" t="str">
            <v>平成10年度：静岡県土木部積算代価表より</v>
          </cell>
        </row>
        <row r="4">
          <cell r="B4" t="str">
            <v>削除項目</v>
          </cell>
        </row>
        <row r="5">
          <cell r="B5" t="str">
            <v>平成8年度：日本測量調査技術協会（積算便覧より）</v>
          </cell>
        </row>
        <row r="6">
          <cell r="B6" t="str">
            <v>購入価格より</v>
          </cell>
        </row>
        <row r="8">
          <cell r="A8" t="str">
            <v>種別・分類</v>
          </cell>
          <cell r="B8" t="str">
            <v>ｓ</v>
          </cell>
          <cell r="C8" t="str">
            <v>級・規格</v>
          </cell>
          <cell r="D8" t="str">
            <v>単位</v>
          </cell>
          <cell r="E8" t="str">
            <v>単価・日額</v>
          </cell>
          <cell r="F8" t="str">
            <v>備考</v>
          </cell>
        </row>
        <row r="9">
          <cell r="A9" t="str">
            <v>業務委託</v>
          </cell>
          <cell r="B9" t="str">
            <v>理事・技師長</v>
          </cell>
          <cell r="D9" t="str">
            <v>人</v>
          </cell>
          <cell r="E9">
            <v>60100</v>
          </cell>
          <cell r="G9">
            <v>9</v>
          </cell>
        </row>
        <row r="10">
          <cell r="B10" t="str">
            <v>主任技師</v>
          </cell>
          <cell r="D10" t="str">
            <v>人</v>
          </cell>
          <cell r="E10">
            <v>53000</v>
          </cell>
          <cell r="G10">
            <v>10</v>
          </cell>
        </row>
        <row r="11">
          <cell r="B11" t="str">
            <v>技師（A）</v>
          </cell>
          <cell r="D11" t="str">
            <v>人</v>
          </cell>
          <cell r="E11">
            <v>44300</v>
          </cell>
          <cell r="G11">
            <v>11</v>
          </cell>
        </row>
        <row r="12">
          <cell r="B12" t="str">
            <v>技師（B）</v>
          </cell>
          <cell r="D12" t="str">
            <v>人</v>
          </cell>
          <cell r="E12">
            <v>36300</v>
          </cell>
          <cell r="G12">
            <v>12</v>
          </cell>
        </row>
        <row r="13">
          <cell r="B13" t="str">
            <v>技師（C）</v>
          </cell>
          <cell r="D13" t="str">
            <v>人</v>
          </cell>
          <cell r="E13">
            <v>27600</v>
          </cell>
          <cell r="G13">
            <v>13</v>
          </cell>
        </row>
        <row r="14">
          <cell r="B14" t="str">
            <v>技術員</v>
          </cell>
          <cell r="D14" t="str">
            <v>人</v>
          </cell>
          <cell r="E14">
            <v>23000</v>
          </cell>
          <cell r="G14">
            <v>14</v>
          </cell>
        </row>
        <row r="15">
          <cell r="B15" t="str">
            <v>主任技術者</v>
          </cell>
          <cell r="D15" t="str">
            <v>人</v>
          </cell>
          <cell r="E15">
            <v>75500</v>
          </cell>
          <cell r="F15" t="str">
            <v>技術経費率４０％の場合</v>
          </cell>
          <cell r="G15">
            <v>15</v>
          </cell>
        </row>
        <row r="16">
          <cell r="D16" t="str">
            <v>人</v>
          </cell>
          <cell r="E16">
            <v>128400</v>
          </cell>
          <cell r="F16" t="str">
            <v>技術経費率４０～６０％の場合</v>
          </cell>
          <cell r="G16">
            <v>16</v>
          </cell>
        </row>
        <row r="17">
          <cell r="A17" t="str">
            <v>地上測量</v>
          </cell>
          <cell r="B17" t="str">
            <v>測量上級主任技師</v>
          </cell>
          <cell r="E17">
            <v>48300</v>
          </cell>
        </row>
        <row r="18">
          <cell r="B18" t="str">
            <v>測量主任技師</v>
          </cell>
          <cell r="D18" t="str">
            <v>人</v>
          </cell>
          <cell r="E18">
            <v>39800</v>
          </cell>
          <cell r="G18">
            <v>17</v>
          </cell>
        </row>
        <row r="19">
          <cell r="B19" t="str">
            <v>測量技師</v>
          </cell>
          <cell r="D19" t="str">
            <v>人</v>
          </cell>
          <cell r="E19">
            <v>32000</v>
          </cell>
          <cell r="G19">
            <v>18</v>
          </cell>
        </row>
        <row r="20">
          <cell r="B20" t="str">
            <v>測量技師補</v>
          </cell>
          <cell r="D20" t="str">
            <v>人</v>
          </cell>
          <cell r="E20">
            <v>26200</v>
          </cell>
          <cell r="G20">
            <v>19</v>
          </cell>
        </row>
        <row r="21">
          <cell r="B21" t="str">
            <v>測量助手</v>
          </cell>
          <cell r="D21" t="str">
            <v>人</v>
          </cell>
          <cell r="E21">
            <v>20800</v>
          </cell>
          <cell r="G21">
            <v>20</v>
          </cell>
        </row>
        <row r="22">
          <cell r="A22" t="str">
            <v>航空測量</v>
          </cell>
          <cell r="B22" t="str">
            <v>操縦士</v>
          </cell>
          <cell r="D22" t="str">
            <v>人</v>
          </cell>
          <cell r="E22">
            <v>44700</v>
          </cell>
          <cell r="G22">
            <v>21</v>
          </cell>
        </row>
        <row r="23">
          <cell r="B23" t="str">
            <v>整備士</v>
          </cell>
          <cell r="D23" t="str">
            <v>人</v>
          </cell>
          <cell r="E23">
            <v>31300</v>
          </cell>
          <cell r="G23">
            <v>22</v>
          </cell>
        </row>
        <row r="24">
          <cell r="B24" t="str">
            <v>撮影士</v>
          </cell>
          <cell r="D24" t="str">
            <v>人</v>
          </cell>
          <cell r="E24">
            <v>35100</v>
          </cell>
          <cell r="G24">
            <v>23</v>
          </cell>
        </row>
        <row r="25">
          <cell r="B25" t="str">
            <v>撮影助手</v>
          </cell>
          <cell r="D25" t="str">
            <v>人</v>
          </cell>
          <cell r="E25">
            <v>27400</v>
          </cell>
          <cell r="G25">
            <v>24</v>
          </cell>
        </row>
        <row r="26">
          <cell r="A26" t="str">
            <v>地質調査</v>
          </cell>
          <cell r="B26" t="str">
            <v>地質調査技師</v>
          </cell>
          <cell r="D26" t="str">
            <v>人</v>
          </cell>
          <cell r="E26">
            <v>34000</v>
          </cell>
          <cell r="G26">
            <v>25</v>
          </cell>
        </row>
        <row r="27">
          <cell r="B27" t="str">
            <v>主任地質調査員</v>
          </cell>
          <cell r="D27" t="str">
            <v>人</v>
          </cell>
          <cell r="E27">
            <v>28400</v>
          </cell>
          <cell r="G27">
            <v>26</v>
          </cell>
        </row>
        <row r="28">
          <cell r="B28" t="str">
            <v>地質調査員</v>
          </cell>
          <cell r="D28" t="str">
            <v>人</v>
          </cell>
          <cell r="E28">
            <v>20000</v>
          </cell>
          <cell r="G28">
            <v>27</v>
          </cell>
        </row>
        <row r="29">
          <cell r="B29" t="str">
            <v>室内試験助手</v>
          </cell>
          <cell r="D29" t="str">
            <v>人</v>
          </cell>
          <cell r="E29">
            <v>31600</v>
          </cell>
          <cell r="G29">
            <v>28</v>
          </cell>
        </row>
        <row r="30">
          <cell r="B30" t="str">
            <v>試験夫</v>
          </cell>
          <cell r="D30" t="str">
            <v>人</v>
          </cell>
          <cell r="E30">
            <v>20400</v>
          </cell>
          <cell r="G30">
            <v>29</v>
          </cell>
        </row>
        <row r="31">
          <cell r="B31" t="str">
            <v>トンネル世話役</v>
          </cell>
          <cell r="D31" t="str">
            <v>人</v>
          </cell>
          <cell r="E31">
            <v>26400</v>
          </cell>
          <cell r="G31">
            <v>30</v>
          </cell>
        </row>
        <row r="32">
          <cell r="B32" t="str">
            <v>トンネル特殊工</v>
          </cell>
          <cell r="D32" t="str">
            <v>人</v>
          </cell>
          <cell r="E32">
            <v>26000</v>
          </cell>
          <cell r="G32">
            <v>31</v>
          </cell>
        </row>
        <row r="33">
          <cell r="B33" t="str">
            <v>トンネル作業員</v>
          </cell>
          <cell r="D33" t="str">
            <v>人</v>
          </cell>
          <cell r="E33">
            <v>19600</v>
          </cell>
          <cell r="G33">
            <v>32</v>
          </cell>
        </row>
        <row r="34">
          <cell r="A34" t="str">
            <v>共通</v>
          </cell>
          <cell r="B34" t="str">
            <v>製図工</v>
          </cell>
          <cell r="D34" t="str">
            <v>人</v>
          </cell>
          <cell r="E34">
            <v>20400</v>
          </cell>
          <cell r="G34">
            <v>33</v>
          </cell>
        </row>
        <row r="35">
          <cell r="B35" t="str">
            <v>自動車運転手</v>
          </cell>
          <cell r="D35" t="str">
            <v>人</v>
          </cell>
          <cell r="E35">
            <v>26600</v>
          </cell>
          <cell r="G35">
            <v>34</v>
          </cell>
        </row>
        <row r="36">
          <cell r="B36" t="str">
            <v>普通作業員</v>
          </cell>
          <cell r="D36" t="str">
            <v>人</v>
          </cell>
          <cell r="E36">
            <v>15600</v>
          </cell>
          <cell r="G36">
            <v>35</v>
          </cell>
        </row>
        <row r="37">
          <cell r="B37" t="str">
            <v>船夫</v>
          </cell>
          <cell r="D37" t="str">
            <v>人</v>
          </cell>
          <cell r="E37">
            <v>29000</v>
          </cell>
          <cell r="G37">
            <v>36</v>
          </cell>
        </row>
        <row r="38">
          <cell r="B38" t="str">
            <v>軽作業員</v>
          </cell>
          <cell r="D38" t="str">
            <v>人</v>
          </cell>
          <cell r="E38">
            <v>17500</v>
          </cell>
          <cell r="G38">
            <v>37</v>
          </cell>
        </row>
        <row r="39">
          <cell r="B39" t="str">
            <v>普通船員</v>
          </cell>
          <cell r="D39" t="str">
            <v>人</v>
          </cell>
          <cell r="E39">
            <v>29000</v>
          </cell>
          <cell r="G39">
            <v>38</v>
          </cell>
        </row>
        <row r="40">
          <cell r="A40" t="str">
            <v>電算業務</v>
          </cell>
          <cell r="B40" t="str">
            <v>オペレータ</v>
          </cell>
          <cell r="D40" t="str">
            <v>人</v>
          </cell>
          <cell r="E40">
            <v>22000</v>
          </cell>
          <cell r="G40">
            <v>39</v>
          </cell>
        </row>
        <row r="41">
          <cell r="B41" t="str">
            <v>パンチャー</v>
          </cell>
          <cell r="D41" t="str">
            <v>人</v>
          </cell>
          <cell r="E41">
            <v>18300</v>
          </cell>
          <cell r="G41">
            <v>40</v>
          </cell>
        </row>
        <row r="42">
          <cell r="A42" t="str">
            <v>測量</v>
          </cell>
          <cell r="B42" t="str">
            <v>測量上級主任技師</v>
          </cell>
          <cell r="D42" t="str">
            <v>人</v>
          </cell>
          <cell r="E42">
            <v>53500</v>
          </cell>
          <cell r="G42">
            <v>41</v>
          </cell>
        </row>
        <row r="43">
          <cell r="A43" t="str">
            <v>地質調査員（横杭）</v>
          </cell>
          <cell r="B43" t="str">
            <v>特殊作業員</v>
          </cell>
          <cell r="D43" t="str">
            <v>人</v>
          </cell>
          <cell r="E43">
            <v>26800</v>
          </cell>
          <cell r="G43">
            <v>42</v>
          </cell>
        </row>
        <row r="44">
          <cell r="A44" t="str">
            <v>地質調査</v>
          </cell>
          <cell r="B44" t="str">
            <v>土木一般世話役</v>
          </cell>
          <cell r="D44" t="str">
            <v>人</v>
          </cell>
          <cell r="E44">
            <v>34400</v>
          </cell>
          <cell r="G44">
            <v>43</v>
          </cell>
        </row>
        <row r="45">
          <cell r="B45" t="str">
            <v>鳶工</v>
          </cell>
          <cell r="D45" t="str">
            <v>人</v>
          </cell>
          <cell r="E45">
            <v>23400</v>
          </cell>
          <cell r="G45">
            <v>44</v>
          </cell>
        </row>
        <row r="46">
          <cell r="A46" t="str">
            <v>交通量調査</v>
          </cell>
          <cell r="B46" t="str">
            <v>主任監督員</v>
          </cell>
          <cell r="D46" t="str">
            <v>人</v>
          </cell>
          <cell r="E46">
            <v>37000</v>
          </cell>
          <cell r="G46">
            <v>45</v>
          </cell>
        </row>
        <row r="47">
          <cell r="B47" t="str">
            <v>監督員</v>
          </cell>
          <cell r="D47" t="str">
            <v>人</v>
          </cell>
          <cell r="E47">
            <v>30600</v>
          </cell>
          <cell r="G47">
            <v>46</v>
          </cell>
        </row>
        <row r="48">
          <cell r="B48" t="str">
            <v>交通量調査員</v>
          </cell>
          <cell r="D48" t="str">
            <v>人</v>
          </cell>
          <cell r="E48">
            <v>17500</v>
          </cell>
          <cell r="G48">
            <v>47</v>
          </cell>
        </row>
        <row r="49">
          <cell r="A49" t="str">
            <v>木材工</v>
          </cell>
          <cell r="B49" t="str">
            <v>角材</v>
          </cell>
          <cell r="C49" t="str">
            <v>7.5cm×7.5×4.0m（米つが）</v>
          </cell>
          <cell r="D49" t="str">
            <v>本</v>
          </cell>
          <cell r="E49">
            <v>1134</v>
          </cell>
          <cell r="F49" t="str">
            <v>三（多）角点又は基準点測量</v>
          </cell>
          <cell r="G49">
            <v>48</v>
          </cell>
        </row>
        <row r="50">
          <cell r="C50" t="str">
            <v>6.0cm×6.0×4.0m（杉）</v>
          </cell>
          <cell r="D50" t="str">
            <v>本</v>
          </cell>
          <cell r="E50">
            <v>761</v>
          </cell>
          <cell r="F50" t="str">
            <v>三（多）角点又は基準点測量</v>
          </cell>
          <cell r="G50">
            <v>49</v>
          </cell>
        </row>
        <row r="51">
          <cell r="C51" t="str">
            <v>6.0cm×6.0×2.0m</v>
          </cell>
          <cell r="D51" t="str">
            <v>本</v>
          </cell>
          <cell r="E51">
            <v>380</v>
          </cell>
          <cell r="F51" t="str">
            <v>三（多）角点又は基準点測量</v>
          </cell>
          <cell r="G51">
            <v>50</v>
          </cell>
        </row>
        <row r="52">
          <cell r="C52" t="str">
            <v>4.0cm×4.0×4.0m（杉）</v>
          </cell>
          <cell r="D52" t="str">
            <v>本</v>
          </cell>
          <cell r="E52">
            <v>338</v>
          </cell>
          <cell r="F52" t="str">
            <v>渡河水準測量・簡易水準測量</v>
          </cell>
          <cell r="G52">
            <v>51</v>
          </cell>
        </row>
        <row r="53">
          <cell r="C53" t="str">
            <v>6.0cm×6.0×1.8m</v>
          </cell>
          <cell r="D53" t="str">
            <v>本</v>
          </cell>
          <cell r="E53">
            <v>342</v>
          </cell>
          <cell r="F53" t="str">
            <v>標定点測量</v>
          </cell>
          <cell r="G53">
            <v>52</v>
          </cell>
        </row>
        <row r="54">
          <cell r="C54" t="str">
            <v>9.0cm×9.0×4.0m（米つが）</v>
          </cell>
          <cell r="D54" t="str">
            <v>本</v>
          </cell>
          <cell r="E54">
            <v>1633</v>
          </cell>
          <cell r="F54" t="str">
            <v>対空標識設置</v>
          </cell>
          <cell r="G54">
            <v>53</v>
          </cell>
        </row>
        <row r="55">
          <cell r="B55" t="str">
            <v>板材</v>
          </cell>
          <cell r="C55" t="str">
            <v>1.2×18×1.8m</v>
          </cell>
          <cell r="D55" t="str">
            <v>枚</v>
          </cell>
          <cell r="E55">
            <v>217</v>
          </cell>
          <cell r="F55" t="str">
            <v>対空標識設置</v>
          </cell>
          <cell r="G55">
            <v>54</v>
          </cell>
        </row>
        <row r="56">
          <cell r="C56" t="str">
            <v>1.2×18×1.5m</v>
          </cell>
          <cell r="D56" t="str">
            <v>枚</v>
          </cell>
          <cell r="E56">
            <v>181</v>
          </cell>
          <cell r="F56" t="str">
            <v>対空標識設置</v>
          </cell>
          <cell r="G56">
            <v>55</v>
          </cell>
        </row>
        <row r="57">
          <cell r="C57" t="str">
            <v>1.2×18×4.0m（杉）</v>
          </cell>
          <cell r="D57" t="str">
            <v>枚</v>
          </cell>
          <cell r="E57">
            <v>483</v>
          </cell>
          <cell r="F57" t="str">
            <v>三（多）角点又は基準点測量</v>
          </cell>
          <cell r="G57">
            <v>56</v>
          </cell>
        </row>
        <row r="58">
          <cell r="C58" t="str">
            <v>1.5×15×4.0m（杉）</v>
          </cell>
          <cell r="D58" t="str">
            <v>枚</v>
          </cell>
          <cell r="E58">
            <v>503</v>
          </cell>
          <cell r="F58" t="str">
            <v>三（多）角点又は基準点測量</v>
          </cell>
          <cell r="G58">
            <v>57</v>
          </cell>
        </row>
        <row r="59">
          <cell r="C59" t="str">
            <v>1.2×21×1.8m</v>
          </cell>
          <cell r="D59" t="str">
            <v>枚</v>
          </cell>
          <cell r="E59">
            <v>253</v>
          </cell>
          <cell r="F59" t="str">
            <v>標定点測量</v>
          </cell>
          <cell r="G59">
            <v>58</v>
          </cell>
        </row>
        <row r="60">
          <cell r="B60" t="str">
            <v>ベニア板</v>
          </cell>
          <cell r="C60" t="str">
            <v>0.4×30×0.9m</v>
          </cell>
          <cell r="D60" t="str">
            <v>枚</v>
          </cell>
          <cell r="E60">
            <v>112</v>
          </cell>
          <cell r="F60" t="str">
            <v>対空標識設置</v>
          </cell>
          <cell r="G60">
            <v>59</v>
          </cell>
        </row>
        <row r="61">
          <cell r="B61" t="str">
            <v>コンクリート杭</v>
          </cell>
          <cell r="C61" t="str">
            <v>9.0×9.0×60cm</v>
          </cell>
          <cell r="D61" t="str">
            <v>本</v>
          </cell>
          <cell r="E61">
            <v>700</v>
          </cell>
          <cell r="F61" t="str">
            <v>三（多）角点又は基準点測量</v>
          </cell>
          <cell r="G61">
            <v>60</v>
          </cell>
        </row>
        <row r="62">
          <cell r="C62" t="str">
            <v>12.0×12.0×120cm</v>
          </cell>
          <cell r="D62" t="str">
            <v>本</v>
          </cell>
          <cell r="E62">
            <v>1440</v>
          </cell>
          <cell r="F62" t="str">
            <v>深浅測量</v>
          </cell>
          <cell r="G62">
            <v>61</v>
          </cell>
        </row>
        <row r="63">
          <cell r="B63" t="str">
            <v>木杭</v>
          </cell>
          <cell r="C63" t="str">
            <v>6.0×6.0×60cm</v>
          </cell>
          <cell r="D63" t="str">
            <v>本</v>
          </cell>
          <cell r="E63">
            <v>114</v>
          </cell>
          <cell r="F63" t="str">
            <v>路線測量・工事用多角・河川測量</v>
          </cell>
          <cell r="G63">
            <v>62</v>
          </cell>
        </row>
        <row r="64">
          <cell r="C64" t="str">
            <v>4.5×4.5×60cm（杉）</v>
          </cell>
          <cell r="D64" t="str">
            <v>本</v>
          </cell>
          <cell r="E64">
            <v>64</v>
          </cell>
          <cell r="F64" t="str">
            <v>水準測量</v>
          </cell>
          <cell r="G64">
            <v>63</v>
          </cell>
        </row>
        <row r="65">
          <cell r="C65" t="str">
            <v>4.5×4.5×45cm（杉）</v>
          </cell>
          <cell r="D65" t="str">
            <v>本</v>
          </cell>
          <cell r="E65">
            <v>48</v>
          </cell>
          <cell r="F65" t="str">
            <v>地形・路線測量</v>
          </cell>
          <cell r="G65">
            <v>64</v>
          </cell>
        </row>
        <row r="66">
          <cell r="C66" t="str">
            <v>9.0×9.0×90cm（杉）</v>
          </cell>
          <cell r="D66" t="str">
            <v>本</v>
          </cell>
          <cell r="E66">
            <v>385</v>
          </cell>
          <cell r="F66" t="str">
            <v>路線測量・深浅測量</v>
          </cell>
          <cell r="G66">
            <v>65</v>
          </cell>
        </row>
        <row r="67">
          <cell r="C67" t="str">
            <v>4.5×4.5×90cm</v>
          </cell>
          <cell r="D67" t="str">
            <v>本</v>
          </cell>
          <cell r="E67">
            <v>96</v>
          </cell>
          <cell r="G67">
            <v>66</v>
          </cell>
        </row>
        <row r="68">
          <cell r="C68" t="str">
            <v>9.0×9.0×75cm（杉）</v>
          </cell>
          <cell r="D68" t="str">
            <v>本</v>
          </cell>
          <cell r="E68">
            <v>321</v>
          </cell>
          <cell r="F68" t="str">
            <v>対空標識設置</v>
          </cell>
          <cell r="G68">
            <v>67</v>
          </cell>
        </row>
        <row r="69">
          <cell r="B69" t="str">
            <v>プラスチック杭</v>
          </cell>
          <cell r="C69" t="str">
            <v>4.5×4.5×45cm</v>
          </cell>
          <cell r="D69" t="str">
            <v>本</v>
          </cell>
          <cell r="E69">
            <v>220</v>
          </cell>
          <cell r="F69" t="str">
            <v>用地</v>
          </cell>
          <cell r="G69">
            <v>68</v>
          </cell>
        </row>
        <row r="70">
          <cell r="A70" t="str">
            <v>造標・埋標材料</v>
          </cell>
          <cell r="B70" t="str">
            <v>鉄筋</v>
          </cell>
          <cell r="C70" t="str">
            <v>φ６mm×1.0ｍ</v>
          </cell>
          <cell r="D70" t="str">
            <v>m</v>
          </cell>
          <cell r="E70">
            <v>29</v>
          </cell>
          <cell r="F70" t="str">
            <v>水準埋標</v>
          </cell>
          <cell r="G70">
            <v>69</v>
          </cell>
        </row>
        <row r="71">
          <cell r="B71" t="str">
            <v>釘</v>
          </cell>
          <cell r="C71" t="str">
            <v>3.2～15.0cm</v>
          </cell>
          <cell r="D71" t="str">
            <v>kg</v>
          </cell>
          <cell r="E71">
            <v>102</v>
          </cell>
          <cell r="F71" t="str">
            <v>三（多）角点又は基準点測量</v>
          </cell>
          <cell r="G71">
            <v>70</v>
          </cell>
        </row>
        <row r="72">
          <cell r="B72" t="str">
            <v>鉄線</v>
          </cell>
          <cell r="C72" t="str">
            <v>＃１４</v>
          </cell>
          <cell r="D72" t="str">
            <v>kg</v>
          </cell>
          <cell r="E72">
            <v>87</v>
          </cell>
          <cell r="F72" t="str">
            <v>水準測量埋標</v>
          </cell>
          <cell r="G72">
            <v>71</v>
          </cell>
        </row>
        <row r="73">
          <cell r="C73" t="str">
            <v>＃８</v>
          </cell>
          <cell r="D73" t="str">
            <v>kg</v>
          </cell>
          <cell r="E73">
            <v>78</v>
          </cell>
          <cell r="F73" t="str">
            <v>三（多）角点又は基準点測量</v>
          </cell>
          <cell r="G73">
            <v>72</v>
          </cell>
        </row>
        <row r="74">
          <cell r="B74" t="str">
            <v>金属標</v>
          </cell>
          <cell r="C74" t="str">
            <v>φ８０×９０mm</v>
          </cell>
          <cell r="D74" t="str">
            <v>個</v>
          </cell>
          <cell r="E74">
            <v>1600</v>
          </cell>
          <cell r="G74">
            <v>73</v>
          </cell>
        </row>
        <row r="75">
          <cell r="B75" t="str">
            <v>セメント</v>
          </cell>
          <cell r="C75" t="str">
            <v>普通ボルトラント</v>
          </cell>
          <cell r="D75" t="str">
            <v>kg</v>
          </cell>
          <cell r="E75">
            <v>22</v>
          </cell>
          <cell r="F75" t="str">
            <v>三（多）角点又は基準点測量</v>
          </cell>
          <cell r="G75">
            <v>74</v>
          </cell>
        </row>
        <row r="76">
          <cell r="B76" t="str">
            <v>砂利</v>
          </cell>
          <cell r="C76" t="str">
            <v>25mm以下</v>
          </cell>
          <cell r="D76" t="str">
            <v>ｍ3</v>
          </cell>
          <cell r="E76">
            <v>3550</v>
          </cell>
          <cell r="F76" t="str">
            <v>三（多）角点又は基準点測量</v>
          </cell>
          <cell r="G76">
            <v>75</v>
          </cell>
        </row>
        <row r="77">
          <cell r="B77" t="str">
            <v>砂</v>
          </cell>
          <cell r="C77" t="str">
            <v>中目</v>
          </cell>
          <cell r="D77" t="str">
            <v>ｍ3</v>
          </cell>
          <cell r="E77">
            <v>3452</v>
          </cell>
          <cell r="F77" t="str">
            <v>三（多）角点又は基準点測量</v>
          </cell>
          <cell r="G77">
            <v>76</v>
          </cell>
        </row>
        <row r="78">
          <cell r="B78" t="str">
            <v>玉石</v>
          </cell>
          <cell r="C78" t="str">
            <v>30～40cm</v>
          </cell>
          <cell r="D78" t="str">
            <v>個</v>
          </cell>
          <cell r="E78">
            <v>950</v>
          </cell>
          <cell r="F78" t="str">
            <v>三（多）角点又は基準点測量</v>
          </cell>
          <cell r="G78">
            <v>77</v>
          </cell>
        </row>
        <row r="79">
          <cell r="B79" t="str">
            <v>塩化ビニール管</v>
          </cell>
          <cell r="C79" t="str">
            <v>165×5.1×400mm</v>
          </cell>
          <cell r="D79" t="str">
            <v>本</v>
          </cell>
          <cell r="E79">
            <v>4427</v>
          </cell>
          <cell r="F79" t="str">
            <v>三（多）角点又は基準点測量</v>
          </cell>
          <cell r="G79">
            <v>78</v>
          </cell>
        </row>
        <row r="80">
          <cell r="B80" t="str">
            <v>栗石</v>
          </cell>
          <cell r="C80" t="str">
            <v>中割15～20cm</v>
          </cell>
          <cell r="D80" t="str">
            <v>ｍ3</v>
          </cell>
          <cell r="E80">
            <v>3392</v>
          </cell>
          <cell r="F80" t="str">
            <v>三（多）角点又は基準点測量</v>
          </cell>
          <cell r="G80">
            <v>79</v>
          </cell>
        </row>
        <row r="81">
          <cell r="B81" t="str">
            <v>ペンキ</v>
          </cell>
          <cell r="C81" t="str">
            <v>白</v>
          </cell>
          <cell r="D81" t="str">
            <v>kg</v>
          </cell>
          <cell r="E81">
            <v>361</v>
          </cell>
          <cell r="G81">
            <v>80</v>
          </cell>
        </row>
        <row r="82">
          <cell r="C82" t="str">
            <v>黒</v>
          </cell>
          <cell r="D82" t="str">
            <v>kg</v>
          </cell>
          <cell r="E82">
            <v>381</v>
          </cell>
          <cell r="G82">
            <v>81</v>
          </cell>
        </row>
        <row r="83">
          <cell r="A83" t="str">
            <v>製図用紙・写真関係材料</v>
          </cell>
          <cell r="B83" t="str">
            <v>ケント紙</v>
          </cell>
          <cell r="C83" t="str">
            <v>四六版（180kg）</v>
          </cell>
          <cell r="D83" t="str">
            <v>枚</v>
          </cell>
          <cell r="E83">
            <v>277</v>
          </cell>
          <cell r="G83">
            <v>82</v>
          </cell>
        </row>
        <row r="84">
          <cell r="A84" t="str">
            <v>造標・埋標材料</v>
          </cell>
          <cell r="B84" t="str">
            <v>ケント紙</v>
          </cell>
          <cell r="C84" t="str">
            <v>42cm×59.4cm A2版</v>
          </cell>
          <cell r="D84" t="str">
            <v>枚</v>
          </cell>
          <cell r="E84">
            <v>93</v>
          </cell>
          <cell r="F84" t="str">
            <v>地形測量</v>
          </cell>
          <cell r="G84">
            <v>83</v>
          </cell>
        </row>
        <row r="85">
          <cell r="B85" t="str">
            <v>ポリエステルシート</v>
          </cell>
          <cell r="C85" t="str">
            <v>0.9m×20m(#300片面)</v>
          </cell>
          <cell r="D85" t="str">
            <v>本</v>
          </cell>
          <cell r="E85">
            <v>16000</v>
          </cell>
          <cell r="F85" t="str">
            <v>地形・路線・河川測量</v>
          </cell>
          <cell r="G85">
            <v>84</v>
          </cell>
        </row>
        <row r="86">
          <cell r="C86" t="str">
            <v>0.9m×20m(#400片面)</v>
          </cell>
          <cell r="D86" t="str">
            <v>本</v>
          </cell>
          <cell r="E86">
            <v>21600</v>
          </cell>
          <cell r="G86">
            <v>85</v>
          </cell>
        </row>
        <row r="87">
          <cell r="A87" t="str">
            <v>製図用紙・写真関係材料</v>
          </cell>
          <cell r="B87" t="str">
            <v>アルミケント紙</v>
          </cell>
          <cell r="C87" t="str">
            <v>40cm×50cm×0.1cm</v>
          </cell>
          <cell r="D87" t="str">
            <v>枚</v>
          </cell>
          <cell r="E87">
            <v>576</v>
          </cell>
          <cell r="F87" t="str">
            <v>平板</v>
          </cell>
          <cell r="G87">
            <v>86</v>
          </cell>
        </row>
        <row r="88">
          <cell r="B88" t="str">
            <v>ポリエステルシート</v>
          </cell>
          <cell r="C88" t="str">
            <v>0.9m×20m(#400両面)</v>
          </cell>
          <cell r="D88" t="str">
            <v>本</v>
          </cell>
          <cell r="E88">
            <v>24800</v>
          </cell>
          <cell r="G88">
            <v>87</v>
          </cell>
        </row>
        <row r="89">
          <cell r="B89" t="str">
            <v>航空写真フィルム（カラー）</v>
          </cell>
          <cell r="C89" t="str">
            <v>24cm×60m(200ft)</v>
          </cell>
          <cell r="D89" t="str">
            <v>本</v>
          </cell>
          <cell r="E89">
            <v>191900</v>
          </cell>
          <cell r="F89" t="str">
            <v>撮影</v>
          </cell>
          <cell r="G89">
            <v>88</v>
          </cell>
        </row>
        <row r="90">
          <cell r="B90" t="str">
            <v>普通フィルム（白黒）</v>
          </cell>
          <cell r="C90" t="str">
            <v>３５mm　３６枚撮</v>
          </cell>
          <cell r="D90" t="str">
            <v>本</v>
          </cell>
          <cell r="E90">
            <v>365</v>
          </cell>
          <cell r="G90">
            <v>89</v>
          </cell>
        </row>
        <row r="91">
          <cell r="B91" t="str">
            <v>普通フィルム（カラー）</v>
          </cell>
          <cell r="C91" t="str">
            <v>３５mm　３６枚撮</v>
          </cell>
          <cell r="D91" t="str">
            <v>本</v>
          </cell>
          <cell r="E91">
            <v>580</v>
          </cell>
          <cell r="G91">
            <v>90</v>
          </cell>
        </row>
        <row r="92">
          <cell r="B92" t="str">
            <v>記録紙</v>
          </cell>
          <cell r="C92" t="str">
            <v>150mm×１０m</v>
          </cell>
          <cell r="D92" t="str">
            <v>本</v>
          </cell>
          <cell r="E92">
            <v>1500</v>
          </cell>
          <cell r="F92" t="str">
            <v>深浅測量</v>
          </cell>
          <cell r="G92">
            <v>91</v>
          </cell>
        </row>
        <row r="93">
          <cell r="B93" t="str">
            <v>ポリエステルシート</v>
          </cell>
          <cell r="C93" t="str">
            <v>80cm×110cm(Z400片面)</v>
          </cell>
          <cell r="D93" t="str">
            <v>枚</v>
          </cell>
          <cell r="E93">
            <v>1541</v>
          </cell>
          <cell r="F93" t="str">
            <v>細部図化</v>
          </cell>
          <cell r="G93">
            <v>92</v>
          </cell>
        </row>
        <row r="94">
          <cell r="B94" t="str">
            <v>天竺布</v>
          </cell>
          <cell r="C94" t="str">
            <v>白   0.8m×1.0m</v>
          </cell>
          <cell r="D94" t="str">
            <v>m</v>
          </cell>
          <cell r="E94">
            <v>550</v>
          </cell>
          <cell r="F94" t="str">
            <v>モザイク裏張り用</v>
          </cell>
          <cell r="G94">
            <v>93</v>
          </cell>
        </row>
        <row r="95">
          <cell r="B95" t="str">
            <v>ポリエステルシート</v>
          </cell>
          <cell r="C95" t="str">
            <v>80cm×110cm(Z300片面)</v>
          </cell>
          <cell r="D95" t="str">
            <v>枚</v>
          </cell>
          <cell r="E95">
            <v>989</v>
          </cell>
          <cell r="F95" t="str">
            <v>地図修正</v>
          </cell>
          <cell r="G95">
            <v>94</v>
          </cell>
        </row>
        <row r="96">
          <cell r="B96" t="str">
            <v>航空フィルム（白黒）</v>
          </cell>
          <cell r="C96" t="str">
            <v>24cm×76m(HS・SP付）</v>
          </cell>
          <cell r="D96" t="str">
            <v>本</v>
          </cell>
          <cell r="E96">
            <v>65200</v>
          </cell>
          <cell r="F96" t="str">
            <v xml:space="preserve">撮影 </v>
          </cell>
          <cell r="G96">
            <v>95</v>
          </cell>
        </row>
        <row r="97">
          <cell r="B97" t="str">
            <v>マイクロフィルム</v>
          </cell>
          <cell r="C97" t="str">
            <v>35mm</v>
          </cell>
          <cell r="D97" t="str">
            <v>コマ</v>
          </cell>
          <cell r="E97">
            <v>7</v>
          </cell>
          <cell r="F97" t="str">
            <v>標定図作成</v>
          </cell>
          <cell r="G97">
            <v>96</v>
          </cell>
        </row>
        <row r="98">
          <cell r="B98" t="str">
            <v>複写ネガフィルム</v>
          </cell>
          <cell r="C98" t="str">
            <v>8×10インチ</v>
          </cell>
          <cell r="D98" t="str">
            <v>枚</v>
          </cell>
          <cell r="E98">
            <v>1134</v>
          </cell>
          <cell r="G98">
            <v>97</v>
          </cell>
        </row>
        <row r="99">
          <cell r="B99" t="str">
            <v>セクションポリエステルシート</v>
          </cell>
          <cell r="C99" t="str">
            <v>0.9m×10m(#300)</v>
          </cell>
          <cell r="D99" t="str">
            <v>本</v>
          </cell>
          <cell r="E99">
            <v>15200</v>
          </cell>
          <cell r="G99">
            <v>98</v>
          </cell>
        </row>
        <row r="100">
          <cell r="C100" t="str">
            <v>0.4m×10m(#300)</v>
          </cell>
          <cell r="D100" t="str">
            <v>本</v>
          </cell>
          <cell r="E100">
            <v>7600</v>
          </cell>
          <cell r="G100">
            <v>99</v>
          </cell>
        </row>
        <row r="101">
          <cell r="B101" t="str">
            <v>グラビアフィルム</v>
          </cell>
          <cell r="C101" t="str">
            <v>110×80 GC-175</v>
          </cell>
          <cell r="D101" t="str">
            <v>枚</v>
          </cell>
          <cell r="E101">
            <v>4300</v>
          </cell>
          <cell r="G101">
            <v>100</v>
          </cell>
        </row>
        <row r="102">
          <cell r="B102" t="str">
            <v>リス・フィルム</v>
          </cell>
          <cell r="C102" t="str">
            <v>VO-100 B4</v>
          </cell>
          <cell r="D102" t="str">
            <v>枚</v>
          </cell>
          <cell r="E102">
            <v>295</v>
          </cell>
          <cell r="G102">
            <v>101</v>
          </cell>
        </row>
        <row r="103">
          <cell r="C103" t="str">
            <v>VO-100 四六</v>
          </cell>
          <cell r="D103" t="str">
            <v>枚</v>
          </cell>
          <cell r="E103">
            <v>2198</v>
          </cell>
          <cell r="G103">
            <v>102</v>
          </cell>
        </row>
        <row r="104">
          <cell r="B104" t="str">
            <v>密着用印画紙（白黒）</v>
          </cell>
          <cell r="C104" t="str">
            <v>24×26</v>
          </cell>
          <cell r="D104" t="str">
            <v>枚</v>
          </cell>
          <cell r="E104">
            <v>66</v>
          </cell>
          <cell r="G104">
            <v>103</v>
          </cell>
        </row>
        <row r="105">
          <cell r="B105" t="str">
            <v>引伸用印画紙（白黒）</v>
          </cell>
          <cell r="C105" t="str">
            <v>２倍　50×51</v>
          </cell>
          <cell r="D105" t="str">
            <v>枚</v>
          </cell>
          <cell r="E105">
            <v>275</v>
          </cell>
          <cell r="G105">
            <v>104</v>
          </cell>
        </row>
        <row r="106">
          <cell r="B106" t="str">
            <v>　</v>
          </cell>
          <cell r="C106" t="str">
            <v>３倍　75×75</v>
          </cell>
          <cell r="D106" t="str">
            <v>枚</v>
          </cell>
          <cell r="E106">
            <v>1000</v>
          </cell>
          <cell r="G106">
            <v>105</v>
          </cell>
        </row>
        <row r="107">
          <cell r="B107" t="str">
            <v>　</v>
          </cell>
          <cell r="C107" t="str">
            <v>４倍　110×100</v>
          </cell>
          <cell r="D107" t="str">
            <v>枚</v>
          </cell>
          <cell r="E107">
            <v>1175</v>
          </cell>
          <cell r="G107">
            <v>106</v>
          </cell>
        </row>
        <row r="108">
          <cell r="B108" t="str">
            <v>　</v>
          </cell>
          <cell r="C108" t="str">
            <v>部分　15×15</v>
          </cell>
          <cell r="D108" t="str">
            <v>枚</v>
          </cell>
          <cell r="E108">
            <v>36</v>
          </cell>
          <cell r="G108">
            <v>107</v>
          </cell>
        </row>
        <row r="109">
          <cell r="B109" t="str">
            <v>　</v>
          </cell>
          <cell r="C109" t="str">
            <v>四六版（80×110cm）</v>
          </cell>
          <cell r="D109" t="str">
            <v>枚</v>
          </cell>
          <cell r="E109">
            <v>1660</v>
          </cell>
          <cell r="G109">
            <v>108</v>
          </cell>
        </row>
        <row r="110">
          <cell r="B110" t="str">
            <v>密着用印画紙（カラー）</v>
          </cell>
          <cell r="C110" t="str">
            <v>24×26</v>
          </cell>
          <cell r="D110" t="str">
            <v>枚</v>
          </cell>
          <cell r="E110">
            <v>150</v>
          </cell>
          <cell r="G110">
            <v>109</v>
          </cell>
        </row>
        <row r="111">
          <cell r="B111" t="str">
            <v>引伸用印画紙（カラー）</v>
          </cell>
          <cell r="C111" t="str">
            <v>２倍　50×51</v>
          </cell>
          <cell r="D111" t="str">
            <v>枚</v>
          </cell>
          <cell r="E111">
            <v>1200</v>
          </cell>
          <cell r="G111">
            <v>110</v>
          </cell>
        </row>
        <row r="112">
          <cell r="B112" t="str">
            <v>　</v>
          </cell>
          <cell r="C112" t="str">
            <v>３倍　75×75</v>
          </cell>
          <cell r="D112" t="str">
            <v>枚</v>
          </cell>
          <cell r="E112">
            <v>2025</v>
          </cell>
          <cell r="G112">
            <v>111</v>
          </cell>
        </row>
        <row r="113">
          <cell r="C113" t="str">
            <v>４倍　110×100</v>
          </cell>
          <cell r="D113" t="str">
            <v>枚</v>
          </cell>
          <cell r="E113">
            <v>3978</v>
          </cell>
          <cell r="G113">
            <v>112</v>
          </cell>
        </row>
        <row r="114">
          <cell r="B114" t="str">
            <v>　</v>
          </cell>
          <cell r="C114" t="str">
            <v>50×60cm</v>
          </cell>
          <cell r="D114" t="str">
            <v>枚</v>
          </cell>
          <cell r="E114">
            <v>700</v>
          </cell>
          <cell r="G114">
            <v>113</v>
          </cell>
        </row>
        <row r="115">
          <cell r="B115" t="str">
            <v>一般写真 名刺判（モノクロ）</v>
          </cell>
          <cell r="C115" t="str">
            <v>名刺版　6×8</v>
          </cell>
          <cell r="D115" t="str">
            <v>枚</v>
          </cell>
          <cell r="E115">
            <v>150</v>
          </cell>
          <cell r="F115" t="str">
            <v>現像代・印画紙代</v>
          </cell>
          <cell r="G115">
            <v>114</v>
          </cell>
        </row>
        <row r="116">
          <cell r="B116" t="str">
            <v>写真植字</v>
          </cell>
          <cell r="C116" t="str">
            <v>２０級字大4mm</v>
          </cell>
          <cell r="D116" t="str">
            <v>字</v>
          </cell>
          <cell r="E116">
            <v>2</v>
          </cell>
          <cell r="G116">
            <v>115</v>
          </cell>
        </row>
        <row r="117">
          <cell r="B117" t="str">
            <v>密着用ポジフィルム</v>
          </cell>
          <cell r="C117" t="str">
            <v>24×26</v>
          </cell>
          <cell r="D117" t="str">
            <v>枚</v>
          </cell>
          <cell r="E117">
            <v>830</v>
          </cell>
          <cell r="G117">
            <v>116</v>
          </cell>
        </row>
        <row r="118">
          <cell r="B118" t="str">
            <v>陽画感光紙</v>
          </cell>
          <cell r="C118" t="str">
            <v xml:space="preserve">110×80 </v>
          </cell>
          <cell r="D118" t="str">
            <v>枚</v>
          </cell>
          <cell r="E118">
            <v>76</v>
          </cell>
          <cell r="G118">
            <v>117</v>
          </cell>
        </row>
        <row r="119">
          <cell r="A119" t="str">
            <v>その他</v>
          </cell>
          <cell r="B119" t="str">
            <v>航空用ガソリン</v>
          </cell>
          <cell r="D119" t="str">
            <v>リットル</v>
          </cell>
          <cell r="E119">
            <v>197</v>
          </cell>
          <cell r="G119">
            <v>118</v>
          </cell>
        </row>
        <row r="120">
          <cell r="B120" t="str">
            <v>航空用オイル</v>
          </cell>
          <cell r="D120" t="str">
            <v>リットル</v>
          </cell>
          <cell r="E120">
            <v>1001</v>
          </cell>
          <cell r="G120">
            <v>119</v>
          </cell>
        </row>
        <row r="121">
          <cell r="B121" t="str">
            <v>ガソリン</v>
          </cell>
          <cell r="C121" t="str">
            <v>レギュラー</v>
          </cell>
          <cell r="D121" t="str">
            <v>リットル</v>
          </cell>
          <cell r="E121">
            <v>95</v>
          </cell>
          <cell r="G121">
            <v>120</v>
          </cell>
        </row>
        <row r="122">
          <cell r="B122" t="str">
            <v>重油</v>
          </cell>
          <cell r="C122" t="str">
            <v>A重油</v>
          </cell>
          <cell r="D122" t="str">
            <v>リットル</v>
          </cell>
          <cell r="E122">
            <v>30</v>
          </cell>
          <cell r="G122">
            <v>121</v>
          </cell>
        </row>
        <row r="123">
          <cell r="B123" t="str">
            <v>1/50,000地形図</v>
          </cell>
          <cell r="C123" t="str">
            <v>４色刷</v>
          </cell>
          <cell r="D123" t="str">
            <v>枚</v>
          </cell>
          <cell r="E123">
            <v>276</v>
          </cell>
          <cell r="G123">
            <v>122</v>
          </cell>
        </row>
        <row r="124">
          <cell r="B124" t="str">
            <v>1/25,000地形図</v>
          </cell>
          <cell r="C124" t="str">
            <v>３色刷</v>
          </cell>
          <cell r="D124" t="str">
            <v>枚</v>
          </cell>
          <cell r="E124">
            <v>257</v>
          </cell>
          <cell r="G124">
            <v>123</v>
          </cell>
        </row>
        <row r="125">
          <cell r="B125" t="str">
            <v>飛行場着陸料</v>
          </cell>
          <cell r="C125" t="str">
            <v>単発機（二種航空）</v>
          </cell>
          <cell r="D125" t="str">
            <v>回</v>
          </cell>
          <cell r="E125">
            <v>800</v>
          </cell>
          <cell r="G125">
            <v>124</v>
          </cell>
        </row>
        <row r="126">
          <cell r="C126" t="str">
            <v>双発機（二種航空）</v>
          </cell>
          <cell r="D126" t="str">
            <v>回</v>
          </cell>
          <cell r="E126">
            <v>800</v>
          </cell>
          <cell r="G126">
            <v>125</v>
          </cell>
        </row>
        <row r="127">
          <cell r="B127" t="str">
            <v>飛行場停留格納料</v>
          </cell>
          <cell r="C127" t="str">
            <v>単発機（二種航空）2t</v>
          </cell>
          <cell r="D127" t="str">
            <v>日</v>
          </cell>
          <cell r="E127">
            <v>810</v>
          </cell>
          <cell r="G127">
            <v>126</v>
          </cell>
        </row>
        <row r="128">
          <cell r="C128" t="str">
            <v>双発機（二種航空）4t</v>
          </cell>
          <cell r="D128" t="str">
            <v>日</v>
          </cell>
          <cell r="E128">
            <v>1620</v>
          </cell>
          <cell r="G128">
            <v>127</v>
          </cell>
        </row>
        <row r="129">
          <cell r="B129" t="str">
            <v>グラフプロジェクションフィルム</v>
          </cell>
          <cell r="C129" t="str">
            <v>ＰＴ－１００　Ｂ４</v>
          </cell>
          <cell r="D129" t="str">
            <v>枚</v>
          </cell>
          <cell r="E129">
            <v>234</v>
          </cell>
          <cell r="G129">
            <v>128</v>
          </cell>
        </row>
        <row r="130">
          <cell r="C130" t="str">
            <v>ＰＴ－１００　四六版</v>
          </cell>
          <cell r="D130" t="str">
            <v>枚</v>
          </cell>
          <cell r="E130">
            <v>2134</v>
          </cell>
          <cell r="G130">
            <v>129</v>
          </cell>
        </row>
        <row r="131">
          <cell r="B131" t="str">
            <v>グラフコンタクトフィルム</v>
          </cell>
          <cell r="C131" t="str">
            <v>ＰＴ－１７５　四六版</v>
          </cell>
          <cell r="D131" t="str">
            <v>枚</v>
          </cell>
          <cell r="E131">
            <v>2157</v>
          </cell>
          <cell r="G131">
            <v>130</v>
          </cell>
        </row>
        <row r="132">
          <cell r="B132" t="str">
            <v>ラミネート加工</v>
          </cell>
          <cell r="C132" t="str">
            <v>幅80cm</v>
          </cell>
          <cell r="D132" t="str">
            <v>ｍ</v>
          </cell>
          <cell r="E132">
            <v>6000</v>
          </cell>
          <cell r="F132" t="str">
            <v>撮影</v>
          </cell>
          <cell r="G132">
            <v>131</v>
          </cell>
        </row>
        <row r="133">
          <cell r="A133" t="str">
            <v>機械ボーリング</v>
          </cell>
          <cell r="B133" t="str">
            <v>資材箱</v>
          </cell>
          <cell r="C133" t="str">
            <v>土質用１０試料</v>
          </cell>
          <cell r="D133" t="str">
            <v>箱</v>
          </cell>
          <cell r="E133">
            <v>1210</v>
          </cell>
          <cell r="F133" t="str">
            <v>オーガー</v>
          </cell>
          <cell r="G133">
            <v>132</v>
          </cell>
        </row>
        <row r="134">
          <cell r="B134" t="str">
            <v>サンプル袋</v>
          </cell>
          <cell r="C134" t="str">
            <v>ポリエチレン製 150*270</v>
          </cell>
          <cell r="D134" t="str">
            <v>袋</v>
          </cell>
          <cell r="E134">
            <v>14</v>
          </cell>
          <cell r="F134" t="str">
            <v>地質調査</v>
          </cell>
          <cell r="G134">
            <v>133</v>
          </cell>
        </row>
        <row r="135">
          <cell r="B135" t="str">
            <v>メタル・クラウン</v>
          </cell>
          <cell r="C135" t="str">
            <v>φ４６用</v>
          </cell>
          <cell r="D135" t="str">
            <v>個</v>
          </cell>
          <cell r="E135">
            <v>2710</v>
          </cell>
          <cell r="G135">
            <v>134</v>
          </cell>
        </row>
        <row r="136">
          <cell r="C136" t="str">
            <v>φ５６用</v>
          </cell>
          <cell r="D136" t="str">
            <v>個</v>
          </cell>
          <cell r="E136">
            <v>2960</v>
          </cell>
          <cell r="G136">
            <v>135</v>
          </cell>
        </row>
        <row r="137">
          <cell r="C137" t="str">
            <v>φ６６用</v>
          </cell>
          <cell r="D137" t="str">
            <v>個</v>
          </cell>
          <cell r="E137">
            <v>3150</v>
          </cell>
          <cell r="G137">
            <v>136</v>
          </cell>
        </row>
        <row r="138">
          <cell r="C138" t="str">
            <v>φ７６用</v>
          </cell>
          <cell r="D138" t="str">
            <v>個</v>
          </cell>
          <cell r="E138">
            <v>3820</v>
          </cell>
          <cell r="G138">
            <v>137</v>
          </cell>
        </row>
        <row r="139">
          <cell r="C139" t="str">
            <v>φ８６用</v>
          </cell>
          <cell r="D139" t="str">
            <v>個</v>
          </cell>
          <cell r="E139">
            <v>3940</v>
          </cell>
          <cell r="G139">
            <v>138</v>
          </cell>
        </row>
        <row r="140">
          <cell r="C140" t="str">
            <v>φ１０１用</v>
          </cell>
          <cell r="D140" t="str">
            <v>個</v>
          </cell>
          <cell r="E140">
            <v>5000</v>
          </cell>
          <cell r="G140">
            <v>139</v>
          </cell>
        </row>
        <row r="141">
          <cell r="C141" t="str">
            <v>φ１１６用</v>
          </cell>
          <cell r="D141" t="str">
            <v>個</v>
          </cell>
          <cell r="E141">
            <v>6310</v>
          </cell>
          <cell r="G141">
            <v>140</v>
          </cell>
        </row>
        <row r="142">
          <cell r="C142" t="str">
            <v>φ１３１用</v>
          </cell>
          <cell r="D142" t="str">
            <v>個</v>
          </cell>
          <cell r="E142">
            <v>7330</v>
          </cell>
          <cell r="G142">
            <v>141</v>
          </cell>
        </row>
        <row r="143">
          <cell r="C143" t="str">
            <v>φ１４６用</v>
          </cell>
          <cell r="D143" t="str">
            <v>個</v>
          </cell>
          <cell r="E143">
            <v>8750</v>
          </cell>
          <cell r="G143">
            <v>142</v>
          </cell>
        </row>
        <row r="144">
          <cell r="B144" t="str">
            <v>シングルコアチューブ</v>
          </cell>
          <cell r="C144" t="str">
            <v>φ４６用Ｌ＝１．５ｍ</v>
          </cell>
          <cell r="D144" t="str">
            <v>本</v>
          </cell>
          <cell r="E144">
            <v>6620</v>
          </cell>
          <cell r="G144">
            <v>143</v>
          </cell>
        </row>
        <row r="145">
          <cell r="C145" t="str">
            <v>φ５６用</v>
          </cell>
          <cell r="D145" t="str">
            <v>本</v>
          </cell>
          <cell r="E145">
            <v>7890</v>
          </cell>
          <cell r="G145">
            <v>144</v>
          </cell>
        </row>
        <row r="146">
          <cell r="C146" t="str">
            <v>φ６６用</v>
          </cell>
          <cell r="D146" t="str">
            <v>本</v>
          </cell>
          <cell r="E146">
            <v>9150</v>
          </cell>
          <cell r="G146">
            <v>145</v>
          </cell>
        </row>
        <row r="147">
          <cell r="C147" t="str">
            <v>φ７６用</v>
          </cell>
          <cell r="D147" t="str">
            <v>本</v>
          </cell>
          <cell r="E147">
            <v>10500</v>
          </cell>
          <cell r="G147">
            <v>146</v>
          </cell>
        </row>
        <row r="148">
          <cell r="C148" t="str">
            <v>φ８６用</v>
          </cell>
          <cell r="D148" t="str">
            <v>本</v>
          </cell>
          <cell r="E148">
            <v>11700</v>
          </cell>
          <cell r="G148">
            <v>147</v>
          </cell>
        </row>
        <row r="149">
          <cell r="C149" t="str">
            <v>φ１０１用</v>
          </cell>
          <cell r="D149" t="str">
            <v>本</v>
          </cell>
          <cell r="E149">
            <v>15400</v>
          </cell>
          <cell r="G149">
            <v>148</v>
          </cell>
        </row>
        <row r="150">
          <cell r="C150" t="str">
            <v>φ１１６用</v>
          </cell>
          <cell r="D150" t="str">
            <v>本</v>
          </cell>
          <cell r="E150">
            <v>17900</v>
          </cell>
          <cell r="G150">
            <v>149</v>
          </cell>
        </row>
        <row r="151">
          <cell r="C151" t="str">
            <v>φ１３１用</v>
          </cell>
          <cell r="D151" t="str">
            <v>本</v>
          </cell>
          <cell r="E151">
            <v>20500</v>
          </cell>
          <cell r="G151">
            <v>150</v>
          </cell>
        </row>
        <row r="152">
          <cell r="C152" t="str">
            <v>φ１４６用</v>
          </cell>
          <cell r="D152" t="str">
            <v>本</v>
          </cell>
          <cell r="E152">
            <v>23400</v>
          </cell>
          <cell r="G152">
            <v>151</v>
          </cell>
        </row>
        <row r="153">
          <cell r="B153" t="str">
            <v>ダブルコアチューブ</v>
          </cell>
          <cell r="C153" t="str">
            <v>φ４６用Ｌ＝１．５ｍ</v>
          </cell>
          <cell r="D153" t="str">
            <v>本</v>
          </cell>
          <cell r="E153">
            <v>59900</v>
          </cell>
          <cell r="G153">
            <v>152</v>
          </cell>
        </row>
        <row r="154">
          <cell r="C154" t="str">
            <v>φ５６用</v>
          </cell>
          <cell r="D154" t="str">
            <v>本</v>
          </cell>
          <cell r="E154">
            <v>68800</v>
          </cell>
          <cell r="G154">
            <v>153</v>
          </cell>
        </row>
        <row r="155">
          <cell r="C155" t="str">
            <v>φ６６用</v>
          </cell>
          <cell r="D155" t="str">
            <v>本</v>
          </cell>
          <cell r="E155">
            <v>80300</v>
          </cell>
          <cell r="G155">
            <v>154</v>
          </cell>
        </row>
        <row r="156">
          <cell r="C156" t="str">
            <v>φ７６用</v>
          </cell>
          <cell r="D156" t="str">
            <v>本</v>
          </cell>
          <cell r="E156">
            <v>95600</v>
          </cell>
          <cell r="G156">
            <v>155</v>
          </cell>
        </row>
        <row r="157">
          <cell r="C157" t="str">
            <v>φ８６用</v>
          </cell>
          <cell r="D157" t="str">
            <v>本</v>
          </cell>
          <cell r="E157">
            <v>106000</v>
          </cell>
          <cell r="G157">
            <v>156</v>
          </cell>
        </row>
        <row r="158">
          <cell r="B158" t="str">
            <v>コアーフターリング</v>
          </cell>
          <cell r="C158" t="str">
            <v>φ４６シングル</v>
          </cell>
          <cell r="D158" t="str">
            <v>個</v>
          </cell>
          <cell r="E158">
            <v>3220</v>
          </cell>
          <cell r="G158">
            <v>157</v>
          </cell>
        </row>
        <row r="159">
          <cell r="C159" t="str">
            <v>φ５６用</v>
          </cell>
          <cell r="D159" t="str">
            <v>個</v>
          </cell>
          <cell r="E159">
            <v>3770</v>
          </cell>
          <cell r="G159">
            <v>158</v>
          </cell>
        </row>
        <row r="160">
          <cell r="C160" t="str">
            <v>φ６６用</v>
          </cell>
          <cell r="D160" t="str">
            <v>個</v>
          </cell>
          <cell r="E160">
            <v>4730</v>
          </cell>
          <cell r="G160">
            <v>159</v>
          </cell>
        </row>
        <row r="161">
          <cell r="C161" t="str">
            <v>φ７６用</v>
          </cell>
          <cell r="D161" t="str">
            <v>個</v>
          </cell>
          <cell r="E161">
            <v>5450</v>
          </cell>
          <cell r="G161">
            <v>160</v>
          </cell>
        </row>
        <row r="162">
          <cell r="C162" t="str">
            <v>φ８６用</v>
          </cell>
          <cell r="D162" t="str">
            <v>個</v>
          </cell>
          <cell r="E162">
            <v>6380</v>
          </cell>
          <cell r="G162">
            <v>161</v>
          </cell>
        </row>
        <row r="163">
          <cell r="C163" t="str">
            <v>φ１０１用</v>
          </cell>
          <cell r="D163" t="str">
            <v>個</v>
          </cell>
          <cell r="E163">
            <v>7890</v>
          </cell>
          <cell r="G163">
            <v>162</v>
          </cell>
        </row>
        <row r="164">
          <cell r="C164" t="str">
            <v>φ１１６用</v>
          </cell>
          <cell r="D164" t="str">
            <v>個</v>
          </cell>
          <cell r="E164">
            <v>9700</v>
          </cell>
          <cell r="G164">
            <v>163</v>
          </cell>
        </row>
        <row r="165">
          <cell r="C165" t="str">
            <v>φ１３１用</v>
          </cell>
          <cell r="D165" t="str">
            <v>個</v>
          </cell>
          <cell r="E165">
            <v>10200</v>
          </cell>
          <cell r="G165">
            <v>164</v>
          </cell>
        </row>
        <row r="166">
          <cell r="C166" t="str">
            <v>φ１４６用</v>
          </cell>
          <cell r="D166" t="str">
            <v>個</v>
          </cell>
          <cell r="E166">
            <v>12600</v>
          </cell>
          <cell r="G166">
            <v>165</v>
          </cell>
        </row>
        <row r="167">
          <cell r="B167" t="str">
            <v>ケーシングパイプ</v>
          </cell>
          <cell r="C167" t="str">
            <v>φ４６用Ｌ＝１．５ｍ</v>
          </cell>
          <cell r="D167" t="str">
            <v>本</v>
          </cell>
          <cell r="E167">
            <v>5030</v>
          </cell>
          <cell r="G167">
            <v>166</v>
          </cell>
        </row>
        <row r="168">
          <cell r="C168" t="str">
            <v>φ５６用</v>
          </cell>
          <cell r="D168" t="str">
            <v>本</v>
          </cell>
          <cell r="E168">
            <v>5880</v>
          </cell>
          <cell r="G168">
            <v>167</v>
          </cell>
        </row>
        <row r="169">
          <cell r="C169" t="str">
            <v>φ６６用</v>
          </cell>
          <cell r="D169" t="str">
            <v>本</v>
          </cell>
          <cell r="E169">
            <v>6520</v>
          </cell>
          <cell r="G169">
            <v>168</v>
          </cell>
        </row>
        <row r="170">
          <cell r="C170" t="str">
            <v>φ７６用</v>
          </cell>
          <cell r="D170" t="str">
            <v>本</v>
          </cell>
          <cell r="E170">
            <v>7590</v>
          </cell>
          <cell r="G170">
            <v>169</v>
          </cell>
        </row>
        <row r="171">
          <cell r="C171" t="str">
            <v>φ８６用</v>
          </cell>
          <cell r="D171" t="str">
            <v>本</v>
          </cell>
          <cell r="E171">
            <v>8510</v>
          </cell>
          <cell r="G171">
            <v>170</v>
          </cell>
        </row>
        <row r="172">
          <cell r="C172" t="str">
            <v>φ１０１用</v>
          </cell>
          <cell r="D172" t="str">
            <v>本</v>
          </cell>
          <cell r="E172">
            <v>10900</v>
          </cell>
          <cell r="G172">
            <v>171</v>
          </cell>
        </row>
        <row r="173">
          <cell r="C173" t="str">
            <v>φ１１６用</v>
          </cell>
          <cell r="D173" t="str">
            <v>本</v>
          </cell>
          <cell r="E173">
            <v>13000</v>
          </cell>
          <cell r="G173">
            <v>172</v>
          </cell>
        </row>
        <row r="174">
          <cell r="C174" t="str">
            <v>φ１３１用</v>
          </cell>
          <cell r="D174" t="str">
            <v>本</v>
          </cell>
          <cell r="E174">
            <v>18100</v>
          </cell>
          <cell r="G174">
            <v>173</v>
          </cell>
        </row>
        <row r="175">
          <cell r="B175" t="str">
            <v>ドライブパイプ</v>
          </cell>
          <cell r="C175" t="str">
            <v>φ６６用</v>
          </cell>
          <cell r="D175" t="str">
            <v>本</v>
          </cell>
          <cell r="E175">
            <v>20900</v>
          </cell>
          <cell r="G175">
            <v>174</v>
          </cell>
        </row>
        <row r="176">
          <cell r="C176" t="str">
            <v>φ７６用</v>
          </cell>
          <cell r="D176" t="str">
            <v>本</v>
          </cell>
          <cell r="E176">
            <v>23300</v>
          </cell>
          <cell r="G176">
            <v>175</v>
          </cell>
        </row>
        <row r="177">
          <cell r="C177" t="str">
            <v>φ８６用</v>
          </cell>
          <cell r="D177" t="str">
            <v>本</v>
          </cell>
          <cell r="E177">
            <v>26500</v>
          </cell>
          <cell r="G177">
            <v>176</v>
          </cell>
        </row>
        <row r="178">
          <cell r="C178" t="str">
            <v>φ１０１用</v>
          </cell>
          <cell r="D178" t="str">
            <v>本</v>
          </cell>
          <cell r="E178">
            <v>32100</v>
          </cell>
          <cell r="G178">
            <v>177</v>
          </cell>
        </row>
        <row r="179">
          <cell r="B179" t="str">
            <v>ベントナイト</v>
          </cell>
          <cell r="D179" t="str">
            <v>kg</v>
          </cell>
          <cell r="E179">
            <v>25</v>
          </cell>
          <cell r="G179">
            <v>178</v>
          </cell>
        </row>
        <row r="180">
          <cell r="B180" t="str">
            <v>セメント</v>
          </cell>
          <cell r="D180" t="str">
            <v>kg</v>
          </cell>
          <cell r="E180">
            <v>18</v>
          </cell>
          <cell r="G180">
            <v>179</v>
          </cell>
        </row>
        <row r="181">
          <cell r="B181" t="str">
            <v>標本箱（岩用）</v>
          </cell>
          <cell r="C181" t="str">
            <v>φ４６用</v>
          </cell>
          <cell r="D181" t="str">
            <v>箱</v>
          </cell>
          <cell r="E181">
            <v>2030</v>
          </cell>
          <cell r="G181">
            <v>180</v>
          </cell>
        </row>
        <row r="182">
          <cell r="C182" t="str">
            <v>φ５６用</v>
          </cell>
          <cell r="D182" t="str">
            <v>箱</v>
          </cell>
          <cell r="E182">
            <v>2320</v>
          </cell>
          <cell r="G182">
            <v>181</v>
          </cell>
        </row>
        <row r="183">
          <cell r="C183" t="str">
            <v>φ６６用</v>
          </cell>
          <cell r="D183" t="str">
            <v>箱</v>
          </cell>
          <cell r="E183">
            <v>2540</v>
          </cell>
          <cell r="G183">
            <v>182</v>
          </cell>
        </row>
        <row r="184">
          <cell r="C184" t="str">
            <v>φ７６用</v>
          </cell>
          <cell r="D184" t="str">
            <v>箱</v>
          </cell>
          <cell r="E184">
            <v>2740</v>
          </cell>
          <cell r="G184">
            <v>183</v>
          </cell>
        </row>
        <row r="185">
          <cell r="C185" t="str">
            <v>φ８６用</v>
          </cell>
          <cell r="D185" t="str">
            <v>箱</v>
          </cell>
          <cell r="E185">
            <v>2870</v>
          </cell>
          <cell r="G185">
            <v>184</v>
          </cell>
        </row>
        <row r="186">
          <cell r="C186" t="str">
            <v>φ１０１用</v>
          </cell>
          <cell r="D186" t="str">
            <v>箱</v>
          </cell>
          <cell r="E186">
            <v>3630</v>
          </cell>
          <cell r="G186">
            <v>185</v>
          </cell>
        </row>
        <row r="187">
          <cell r="B187" t="str">
            <v>標本箱</v>
          </cell>
          <cell r="C187" t="str">
            <v>プラスチックケース10本入</v>
          </cell>
          <cell r="D187" t="str">
            <v>箱</v>
          </cell>
          <cell r="E187">
            <v>1210</v>
          </cell>
          <cell r="G187">
            <v>186</v>
          </cell>
        </row>
        <row r="188">
          <cell r="B188" t="str">
            <v>ダイヤモンドビット</v>
          </cell>
          <cell r="C188" t="str">
            <v>φ４６用（硬岩）</v>
          </cell>
          <cell r="D188" t="str">
            <v>ｍ</v>
          </cell>
          <cell r="E188">
            <v>4050</v>
          </cell>
          <cell r="F188" t="str">
            <v>サーフェイスタイプ</v>
          </cell>
          <cell r="G188">
            <v>187</v>
          </cell>
        </row>
        <row r="189">
          <cell r="C189" t="str">
            <v>φ５６用（硬岩）</v>
          </cell>
          <cell r="D189" t="str">
            <v>ｍ</v>
          </cell>
          <cell r="E189">
            <v>4840</v>
          </cell>
          <cell r="F189" t="str">
            <v>サーフェイスタイプ</v>
          </cell>
          <cell r="G189">
            <v>188</v>
          </cell>
        </row>
        <row r="190">
          <cell r="C190" t="str">
            <v>φ６６用（硬岩）</v>
          </cell>
          <cell r="D190" t="str">
            <v>ｍ</v>
          </cell>
          <cell r="E190">
            <v>5900</v>
          </cell>
          <cell r="F190" t="str">
            <v>サーフェイスタイプ</v>
          </cell>
          <cell r="G190">
            <v>189</v>
          </cell>
        </row>
        <row r="191">
          <cell r="C191" t="str">
            <v>φ７６用（硬岩）</v>
          </cell>
          <cell r="D191" t="str">
            <v>ｍ</v>
          </cell>
          <cell r="E191">
            <v>7620</v>
          </cell>
          <cell r="F191" t="str">
            <v>サーフェイスタイプ</v>
          </cell>
          <cell r="G191">
            <v>190</v>
          </cell>
        </row>
        <row r="192">
          <cell r="C192" t="str">
            <v>φ８６用（硬岩）</v>
          </cell>
          <cell r="D192" t="str">
            <v>ｍ</v>
          </cell>
          <cell r="E192">
            <v>9130</v>
          </cell>
          <cell r="F192" t="str">
            <v>サーフェイスタイプ</v>
          </cell>
          <cell r="G192">
            <v>191</v>
          </cell>
        </row>
        <row r="193">
          <cell r="C193" t="str">
            <v>φ４６用（軟岩）</v>
          </cell>
          <cell r="D193" t="str">
            <v>ｍ</v>
          </cell>
          <cell r="E193">
            <v>2020</v>
          </cell>
          <cell r="F193" t="str">
            <v>サーフェイスタイプ</v>
          </cell>
          <cell r="G193">
            <v>192</v>
          </cell>
        </row>
        <row r="194">
          <cell r="C194" t="str">
            <v>φ５６用（軟岩）</v>
          </cell>
          <cell r="D194" t="str">
            <v>ｍ</v>
          </cell>
          <cell r="E194">
            <v>2430</v>
          </cell>
          <cell r="F194" t="str">
            <v>サーフェイスタイプ</v>
          </cell>
          <cell r="G194">
            <v>193</v>
          </cell>
        </row>
        <row r="195">
          <cell r="C195" t="str">
            <v>φ６６用（軟岩）</v>
          </cell>
          <cell r="D195" t="str">
            <v>ｍ</v>
          </cell>
          <cell r="E195">
            <v>2950</v>
          </cell>
          <cell r="F195" t="str">
            <v>サーフェイスタイプ</v>
          </cell>
          <cell r="G195">
            <v>194</v>
          </cell>
        </row>
        <row r="196">
          <cell r="C196" t="str">
            <v>φ７６用（軟岩）</v>
          </cell>
          <cell r="D196" t="str">
            <v>ｍ</v>
          </cell>
          <cell r="E196">
            <v>3800</v>
          </cell>
          <cell r="F196" t="str">
            <v>サーフェイスタイプ</v>
          </cell>
          <cell r="G196">
            <v>195</v>
          </cell>
        </row>
        <row r="197">
          <cell r="C197" t="str">
            <v>φ８６用（軟岩）</v>
          </cell>
          <cell r="D197" t="str">
            <v>ｍ</v>
          </cell>
          <cell r="E197">
            <v>4560</v>
          </cell>
          <cell r="F197" t="str">
            <v>サーフェイスタイプ</v>
          </cell>
          <cell r="G197">
            <v>196</v>
          </cell>
        </row>
        <row r="198">
          <cell r="B198" t="str">
            <v>ダイヤモンドリーマー</v>
          </cell>
          <cell r="C198" t="str">
            <v>φ４６用（硬岩）</v>
          </cell>
          <cell r="D198" t="str">
            <v>ｍ</v>
          </cell>
          <cell r="E198">
            <v>785</v>
          </cell>
          <cell r="G198">
            <v>197</v>
          </cell>
        </row>
        <row r="199">
          <cell r="C199" t="str">
            <v>φ５６用（硬岩）</v>
          </cell>
          <cell r="D199" t="str">
            <v>ｍ</v>
          </cell>
          <cell r="E199">
            <v>930</v>
          </cell>
          <cell r="G199">
            <v>198</v>
          </cell>
        </row>
        <row r="200">
          <cell r="C200" t="str">
            <v>φ６６用（硬岩）</v>
          </cell>
          <cell r="D200" t="str">
            <v>ｍ</v>
          </cell>
          <cell r="E200">
            <v>1100</v>
          </cell>
          <cell r="G200">
            <v>199</v>
          </cell>
        </row>
        <row r="201">
          <cell r="C201" t="str">
            <v>φ７６用（硬岩）</v>
          </cell>
          <cell r="D201" t="str">
            <v>ｍ</v>
          </cell>
          <cell r="E201">
            <v>1330</v>
          </cell>
          <cell r="G201">
            <v>200</v>
          </cell>
        </row>
        <row r="202">
          <cell r="C202" t="str">
            <v>φ８６用（硬岩）</v>
          </cell>
          <cell r="D202" t="str">
            <v>ｍ</v>
          </cell>
          <cell r="E202">
            <v>1600</v>
          </cell>
          <cell r="G202">
            <v>201</v>
          </cell>
        </row>
        <row r="203">
          <cell r="C203" t="str">
            <v>φ４６用（軟岩）</v>
          </cell>
          <cell r="D203" t="str">
            <v>ｍ</v>
          </cell>
          <cell r="E203">
            <v>505</v>
          </cell>
          <cell r="G203">
            <v>202</v>
          </cell>
        </row>
        <row r="204">
          <cell r="C204" t="str">
            <v>φ５６用（軟岩）</v>
          </cell>
          <cell r="D204" t="str">
            <v>ｍ</v>
          </cell>
          <cell r="E204">
            <v>600</v>
          </cell>
          <cell r="G204">
            <v>203</v>
          </cell>
        </row>
        <row r="205">
          <cell r="C205" t="str">
            <v>φ６６用（軟岩）</v>
          </cell>
          <cell r="D205" t="str">
            <v>ｍ</v>
          </cell>
          <cell r="E205">
            <v>710</v>
          </cell>
          <cell r="G205">
            <v>204</v>
          </cell>
        </row>
        <row r="206">
          <cell r="C206" t="str">
            <v>φ７６用（軟岩）</v>
          </cell>
          <cell r="D206" t="str">
            <v>ｍ</v>
          </cell>
          <cell r="E206">
            <v>865</v>
          </cell>
          <cell r="G206">
            <v>205</v>
          </cell>
        </row>
        <row r="207">
          <cell r="C207" t="str">
            <v>φ８６用（軟岩）</v>
          </cell>
          <cell r="D207" t="str">
            <v>ｍ</v>
          </cell>
          <cell r="E207">
            <v>1030</v>
          </cell>
          <cell r="G207">
            <v>206</v>
          </cell>
        </row>
        <row r="208">
          <cell r="B208" t="str">
            <v>ボーリングロッド</v>
          </cell>
          <cell r="C208" t="str">
            <v>φ40.5mm×3m</v>
          </cell>
          <cell r="D208" t="str">
            <v>本</v>
          </cell>
          <cell r="E208">
            <v>13000</v>
          </cell>
          <cell r="G208">
            <v>207</v>
          </cell>
        </row>
        <row r="209">
          <cell r="B209" t="str">
            <v>シンウォールライナー</v>
          </cell>
          <cell r="C209" t="str">
            <v>φ75mm×1.0m しんちゅう製</v>
          </cell>
          <cell r="D209" t="str">
            <v>本</v>
          </cell>
          <cell r="E209">
            <v>7490</v>
          </cell>
          <cell r="G209">
            <v>208</v>
          </cell>
        </row>
        <row r="210">
          <cell r="B210" t="str">
            <v>内外ゴム</v>
          </cell>
          <cell r="D210" t="str">
            <v>組</v>
          </cell>
          <cell r="E210">
            <v>13100</v>
          </cell>
          <cell r="F210" t="str">
            <v>横方向Ｋ値測定</v>
          </cell>
          <cell r="G210">
            <v>209</v>
          </cell>
        </row>
        <row r="211">
          <cell r="B211" t="str">
            <v>ウォーターホース</v>
          </cell>
          <cell r="C211" t="str">
            <v>φ40mm揚水ポンプ用</v>
          </cell>
          <cell r="D211" t="str">
            <v>ｍ</v>
          </cell>
          <cell r="E211">
            <v>820</v>
          </cell>
          <cell r="G211">
            <v>210</v>
          </cell>
        </row>
        <row r="212">
          <cell r="A212" t="str">
            <v>足場</v>
          </cell>
          <cell r="B212" t="str">
            <v>据付台・床板（杉板）</v>
          </cell>
          <cell r="C212" t="str">
            <v>4m×3.6cm×20cm</v>
          </cell>
          <cell r="D212" t="str">
            <v>ｍ3</v>
          </cell>
          <cell r="E212">
            <v>62200</v>
          </cell>
          <cell r="G212">
            <v>211</v>
          </cell>
        </row>
        <row r="213">
          <cell r="B213" t="str">
            <v>足場パイプ</v>
          </cell>
          <cell r="C213" t="str">
            <v>φ48.6mm×4m</v>
          </cell>
          <cell r="D213" t="str">
            <v>本</v>
          </cell>
          <cell r="E213">
            <v>1240</v>
          </cell>
          <cell r="G213">
            <v>212</v>
          </cell>
        </row>
        <row r="214">
          <cell r="C214" t="str">
            <v>φ48.6mm×5m</v>
          </cell>
          <cell r="D214" t="str">
            <v>本</v>
          </cell>
          <cell r="E214">
            <v>1550</v>
          </cell>
          <cell r="G214">
            <v>213</v>
          </cell>
        </row>
        <row r="215">
          <cell r="B215" t="str">
            <v>クランプ</v>
          </cell>
          <cell r="C215" t="str">
            <v>φ48.6mm</v>
          </cell>
          <cell r="D215" t="str">
            <v>個</v>
          </cell>
          <cell r="E215">
            <v>190</v>
          </cell>
          <cell r="G215">
            <v>214</v>
          </cell>
        </row>
        <row r="216">
          <cell r="B216" t="str">
            <v>足場丸太</v>
          </cell>
          <cell r="C216" t="str">
            <v>末口９cm×長６ｍ</v>
          </cell>
          <cell r="D216" t="str">
            <v>本</v>
          </cell>
          <cell r="E216">
            <v>1360</v>
          </cell>
          <cell r="G216">
            <v>215</v>
          </cell>
        </row>
        <row r="217">
          <cell r="B217" t="str">
            <v>角材（杉）</v>
          </cell>
          <cell r="C217" t="str">
            <v>3m×9cm×9cm</v>
          </cell>
          <cell r="D217" t="str">
            <v>ｍ3</v>
          </cell>
          <cell r="E217">
            <v>44500</v>
          </cell>
          <cell r="G217">
            <v>216</v>
          </cell>
        </row>
        <row r="218">
          <cell r="A218" t="str">
            <v>仮囲い</v>
          </cell>
          <cell r="B218" t="str">
            <v>足場パイプ</v>
          </cell>
          <cell r="C218" t="str">
            <v>φ48.6mm×2m</v>
          </cell>
          <cell r="D218" t="str">
            <v>本</v>
          </cell>
          <cell r="E218">
            <v>620</v>
          </cell>
          <cell r="G218">
            <v>217</v>
          </cell>
        </row>
        <row r="219">
          <cell r="B219" t="str">
            <v>シート</v>
          </cell>
          <cell r="C219" t="str">
            <v>ビニロン帆布（防水＃４）</v>
          </cell>
          <cell r="D219" t="str">
            <v>㎡</v>
          </cell>
          <cell r="E219">
            <v>833</v>
          </cell>
          <cell r="G219">
            <v>218</v>
          </cell>
        </row>
        <row r="220">
          <cell r="A220" t="str">
            <v>地質調査</v>
          </cell>
          <cell r="B220" t="str">
            <v>マッピング用紙</v>
          </cell>
          <cell r="C220" t="str">
            <v>Ｂ４</v>
          </cell>
          <cell r="D220" t="str">
            <v>枚</v>
          </cell>
          <cell r="E220">
            <v>15</v>
          </cell>
          <cell r="G220">
            <v>219</v>
          </cell>
        </row>
        <row r="221">
          <cell r="C221" t="str">
            <v>Ａ４</v>
          </cell>
          <cell r="D221" t="str">
            <v>枚</v>
          </cell>
          <cell r="E221">
            <v>9</v>
          </cell>
          <cell r="G221">
            <v>220</v>
          </cell>
        </row>
        <row r="222">
          <cell r="B222" t="str">
            <v>プロトラクター</v>
          </cell>
          <cell r="D222" t="str">
            <v>枚</v>
          </cell>
          <cell r="E222">
            <v>1160</v>
          </cell>
          <cell r="G222">
            <v>221</v>
          </cell>
        </row>
        <row r="223">
          <cell r="B223" t="str">
            <v>普通フィルム（白黒）</v>
          </cell>
          <cell r="C223" t="str">
            <v>３６枚撮</v>
          </cell>
          <cell r="D223" t="str">
            <v>本</v>
          </cell>
          <cell r="E223">
            <v>320</v>
          </cell>
          <cell r="G223">
            <v>222</v>
          </cell>
        </row>
        <row r="224">
          <cell r="B224" t="str">
            <v>カラーフィルム</v>
          </cell>
          <cell r="C224" t="str">
            <v>３６枚撮</v>
          </cell>
          <cell r="D224" t="str">
            <v>本</v>
          </cell>
          <cell r="E224">
            <v>545</v>
          </cell>
          <cell r="G224">
            <v>223</v>
          </cell>
        </row>
        <row r="225">
          <cell r="B225" t="str">
            <v>サンプル袋</v>
          </cell>
          <cell r="C225" t="str">
            <v>ズック製</v>
          </cell>
          <cell r="D225" t="str">
            <v>袋</v>
          </cell>
          <cell r="E225">
            <v>295</v>
          </cell>
          <cell r="G225">
            <v>224</v>
          </cell>
        </row>
        <row r="226">
          <cell r="B226" t="str">
            <v>現像</v>
          </cell>
          <cell r="C226" t="str">
            <v>白黒</v>
          </cell>
          <cell r="D226" t="str">
            <v>本</v>
          </cell>
          <cell r="E226">
            <v>300</v>
          </cell>
          <cell r="G226">
            <v>225</v>
          </cell>
        </row>
        <row r="227">
          <cell r="C227" t="str">
            <v>カラー</v>
          </cell>
          <cell r="D227" t="str">
            <v>本</v>
          </cell>
          <cell r="E227">
            <v>435</v>
          </cell>
          <cell r="G227">
            <v>226</v>
          </cell>
        </row>
        <row r="228">
          <cell r="B228" t="str">
            <v>焼付</v>
          </cell>
          <cell r="C228" t="str">
            <v>サービス白黒</v>
          </cell>
          <cell r="D228" t="str">
            <v>枚</v>
          </cell>
          <cell r="E228">
            <v>29</v>
          </cell>
          <cell r="G228">
            <v>227</v>
          </cell>
        </row>
        <row r="229">
          <cell r="C229" t="str">
            <v>サービスカラー</v>
          </cell>
          <cell r="D229" t="str">
            <v>枚</v>
          </cell>
          <cell r="E229">
            <v>34</v>
          </cell>
          <cell r="G229">
            <v>228</v>
          </cell>
        </row>
        <row r="230">
          <cell r="C230" t="str">
            <v>キャビネ白黒</v>
          </cell>
          <cell r="D230" t="str">
            <v>枚</v>
          </cell>
          <cell r="E230">
            <v>150</v>
          </cell>
          <cell r="G230">
            <v>229</v>
          </cell>
        </row>
        <row r="231">
          <cell r="C231" t="str">
            <v>キャビネカラー</v>
          </cell>
          <cell r="D231" t="str">
            <v>枚</v>
          </cell>
          <cell r="E231">
            <v>135</v>
          </cell>
          <cell r="G231">
            <v>230</v>
          </cell>
        </row>
        <row r="232">
          <cell r="A232" t="str">
            <v>物理探査</v>
          </cell>
          <cell r="B232" t="str">
            <v>木杭</v>
          </cell>
          <cell r="C232" t="str">
            <v>4.5×4.5×4.5cm（杉）</v>
          </cell>
          <cell r="D232" t="str">
            <v>本</v>
          </cell>
          <cell r="E232">
            <v>87</v>
          </cell>
          <cell r="G232">
            <v>231</v>
          </cell>
        </row>
        <row r="233">
          <cell r="B233" t="str">
            <v>ダイナマイト</v>
          </cell>
          <cell r="C233" t="str">
            <v>３号桐</v>
          </cell>
          <cell r="D233" t="str">
            <v>kg</v>
          </cell>
          <cell r="E233">
            <v>1535</v>
          </cell>
          <cell r="G233">
            <v>232</v>
          </cell>
        </row>
        <row r="234">
          <cell r="B234" t="str">
            <v>電気雷管</v>
          </cell>
          <cell r="C234" t="str">
            <v>瞬発６号　Ｌ＝１．８ｍ</v>
          </cell>
          <cell r="D234" t="str">
            <v>本</v>
          </cell>
          <cell r="E234">
            <v>390</v>
          </cell>
          <cell r="G234">
            <v>233</v>
          </cell>
        </row>
        <row r="235">
          <cell r="B235" t="str">
            <v>ブロマイド</v>
          </cell>
          <cell r="C235" t="str">
            <v>オシログラフペーパー</v>
          </cell>
          <cell r="D235" t="str">
            <v>巻</v>
          </cell>
          <cell r="E235">
            <v>8560</v>
          </cell>
          <cell r="G235">
            <v>234</v>
          </cell>
        </row>
        <row r="236">
          <cell r="B236" t="str">
            <v>現像定着板</v>
          </cell>
          <cell r="D236" t="str">
            <v>組</v>
          </cell>
          <cell r="E236">
            <v>522</v>
          </cell>
          <cell r="G236">
            <v>235</v>
          </cell>
        </row>
        <row r="237">
          <cell r="B237" t="str">
            <v>乾電池</v>
          </cell>
          <cell r="C237" t="str">
            <v>単２×４０＋単３×８０</v>
          </cell>
          <cell r="D237" t="str">
            <v>式</v>
          </cell>
          <cell r="E237">
            <v>4400</v>
          </cell>
          <cell r="G237">
            <v>236</v>
          </cell>
        </row>
        <row r="238">
          <cell r="B238" t="str">
            <v>絶縁テープ</v>
          </cell>
          <cell r="C238" t="str">
            <v>３０個</v>
          </cell>
          <cell r="D238" t="str">
            <v>式</v>
          </cell>
          <cell r="E238">
            <v>2970</v>
          </cell>
          <cell r="G238">
            <v>237</v>
          </cell>
        </row>
        <row r="239">
          <cell r="B239" t="str">
            <v>爆発母線</v>
          </cell>
          <cell r="C239" t="str">
            <v>２芯線</v>
          </cell>
          <cell r="D239" t="str">
            <v>ｍ</v>
          </cell>
          <cell r="E239">
            <v>60</v>
          </cell>
          <cell r="G239">
            <v>238</v>
          </cell>
        </row>
        <row r="240">
          <cell r="B240" t="str">
            <v>電話線</v>
          </cell>
          <cell r="D240" t="str">
            <v>ｍ</v>
          </cell>
          <cell r="E240">
            <v>67</v>
          </cell>
          <cell r="G240">
            <v>239</v>
          </cell>
        </row>
        <row r="241">
          <cell r="B241" t="str">
            <v>受信機ケーブル</v>
          </cell>
          <cell r="C241" t="str">
            <v>１２芯線</v>
          </cell>
          <cell r="D241" t="str">
            <v>ｍ</v>
          </cell>
          <cell r="E241">
            <v>598</v>
          </cell>
          <cell r="G241">
            <v>240</v>
          </cell>
        </row>
        <row r="242">
          <cell r="B242" t="str">
            <v>中継ケーブル</v>
          </cell>
          <cell r="D242" t="str">
            <v>ｍ</v>
          </cell>
          <cell r="E242">
            <v>1240</v>
          </cell>
          <cell r="G242">
            <v>241</v>
          </cell>
        </row>
        <row r="243">
          <cell r="A243" t="str">
            <v>試掘横杭</v>
          </cell>
          <cell r="B243" t="str">
            <v>松丸太</v>
          </cell>
          <cell r="C243" t="str">
            <v>φ15cm×2.5m</v>
          </cell>
          <cell r="D243" t="str">
            <v>本</v>
          </cell>
          <cell r="E243">
            <v>1650</v>
          </cell>
          <cell r="G243">
            <v>242</v>
          </cell>
        </row>
        <row r="244">
          <cell r="C244" t="str">
            <v>φ15cm×1.8m</v>
          </cell>
          <cell r="D244" t="str">
            <v>本</v>
          </cell>
          <cell r="E244">
            <v>1170</v>
          </cell>
          <cell r="G244">
            <v>243</v>
          </cell>
        </row>
        <row r="245">
          <cell r="C245" t="str">
            <v>φ15cm×1.2m</v>
          </cell>
          <cell r="D245" t="str">
            <v>本</v>
          </cell>
          <cell r="E245">
            <v>805</v>
          </cell>
          <cell r="G245">
            <v>244</v>
          </cell>
        </row>
        <row r="246">
          <cell r="C246" t="str">
            <v>φ９cm×1.0m</v>
          </cell>
          <cell r="D246" t="str">
            <v>本</v>
          </cell>
          <cell r="E246">
            <v>210</v>
          </cell>
          <cell r="G246">
            <v>245</v>
          </cell>
        </row>
        <row r="247">
          <cell r="C247" t="str">
            <v>φ６cm×1.0m</v>
          </cell>
          <cell r="D247" t="str">
            <v>本</v>
          </cell>
          <cell r="E247">
            <v>105</v>
          </cell>
          <cell r="G247">
            <v>246</v>
          </cell>
        </row>
        <row r="248">
          <cell r="B248" t="str">
            <v>松矢板</v>
          </cell>
          <cell r="C248" t="str">
            <v>厚３cm×幅15cm×長1.3ｍ</v>
          </cell>
          <cell r="D248" t="str">
            <v>本</v>
          </cell>
          <cell r="E248">
            <v>215</v>
          </cell>
          <cell r="G248">
            <v>247</v>
          </cell>
        </row>
        <row r="249">
          <cell r="C249" t="str">
            <v>厚3.6cm×幅15cm×長1.7ｍ</v>
          </cell>
          <cell r="D249" t="str">
            <v>本</v>
          </cell>
          <cell r="E249">
            <v>360</v>
          </cell>
          <cell r="G249">
            <v>248</v>
          </cell>
        </row>
        <row r="250">
          <cell r="B250" t="str">
            <v>雑板</v>
          </cell>
          <cell r="C250" t="str">
            <v>厚３cm×幅１０cm</v>
          </cell>
          <cell r="D250" t="str">
            <v>㎡</v>
          </cell>
          <cell r="E250">
            <v>1010</v>
          </cell>
          <cell r="G250">
            <v>249</v>
          </cell>
        </row>
        <row r="251">
          <cell r="B251" t="str">
            <v>ダイナマイト</v>
          </cell>
          <cell r="C251" t="str">
            <v>榎２号</v>
          </cell>
          <cell r="D251" t="str">
            <v>kg</v>
          </cell>
          <cell r="E251">
            <v>1565</v>
          </cell>
          <cell r="G251">
            <v>250</v>
          </cell>
        </row>
        <row r="252">
          <cell r="B252" t="str">
            <v>雷管</v>
          </cell>
          <cell r="C252" t="str">
            <v>ＤＣ段発（２～５段）</v>
          </cell>
          <cell r="D252" t="str">
            <v>個</v>
          </cell>
          <cell r="E252">
            <v>418</v>
          </cell>
          <cell r="G252">
            <v>251</v>
          </cell>
        </row>
        <row r="253">
          <cell r="B253" t="str">
            <v>ビット</v>
          </cell>
          <cell r="C253" t="str">
            <v>カービット　φ22　36mm</v>
          </cell>
          <cell r="D253" t="str">
            <v>個</v>
          </cell>
          <cell r="E253">
            <v>5385</v>
          </cell>
          <cell r="G253">
            <v>252</v>
          </cell>
        </row>
        <row r="254">
          <cell r="B254" t="str">
            <v>ロッド</v>
          </cell>
          <cell r="C254" t="str">
            <v>テーパーロッド22mm</v>
          </cell>
          <cell r="D254" t="str">
            <v>本</v>
          </cell>
          <cell r="E254">
            <v>7390</v>
          </cell>
          <cell r="G254">
            <v>253</v>
          </cell>
        </row>
        <row r="255">
          <cell r="B255" t="str">
            <v>かすがい</v>
          </cell>
          <cell r="C255" t="str">
            <v>φ1.2cm×18cm</v>
          </cell>
          <cell r="D255" t="str">
            <v>個</v>
          </cell>
          <cell r="E255">
            <v>50</v>
          </cell>
          <cell r="G255">
            <v>254</v>
          </cell>
        </row>
        <row r="256">
          <cell r="B256" t="str">
            <v>丁番</v>
          </cell>
          <cell r="C256" t="str">
            <v>８９ｍｍ</v>
          </cell>
          <cell r="D256" t="str">
            <v>枚</v>
          </cell>
          <cell r="E256">
            <v>71</v>
          </cell>
          <cell r="G256">
            <v>255</v>
          </cell>
        </row>
        <row r="257">
          <cell r="B257" t="str">
            <v>錠</v>
          </cell>
          <cell r="C257" t="str">
            <v>４０ｍｍ</v>
          </cell>
          <cell r="D257" t="str">
            <v>個</v>
          </cell>
          <cell r="E257">
            <v>535</v>
          </cell>
          <cell r="G257">
            <v>256</v>
          </cell>
        </row>
        <row r="258">
          <cell r="B258" t="str">
            <v>有刺鉄線</v>
          </cell>
          <cell r="C258" t="str">
            <v>＃１４、７６mm　280ｍ／巻</v>
          </cell>
          <cell r="D258" t="str">
            <v>ｍ</v>
          </cell>
          <cell r="E258">
            <v>13</v>
          </cell>
          <cell r="G258">
            <v>257</v>
          </cell>
        </row>
        <row r="259">
          <cell r="B259" t="str">
            <v>電球</v>
          </cell>
          <cell r="C259" t="str">
            <v>１００ｗ</v>
          </cell>
          <cell r="D259" t="str">
            <v>個</v>
          </cell>
          <cell r="E259">
            <v>75</v>
          </cell>
          <cell r="G259">
            <v>258</v>
          </cell>
        </row>
        <row r="260">
          <cell r="B260" t="str">
            <v>防水ソケット</v>
          </cell>
          <cell r="C260" t="str">
            <v>６Ａ</v>
          </cell>
          <cell r="D260" t="str">
            <v>個</v>
          </cell>
          <cell r="E260">
            <v>315</v>
          </cell>
          <cell r="G260">
            <v>259</v>
          </cell>
        </row>
        <row r="261">
          <cell r="B261" t="str">
            <v>ウォーターホース</v>
          </cell>
          <cell r="C261" t="str">
            <v>50mm揚水ポンプ用</v>
          </cell>
          <cell r="D261" t="str">
            <v>ｍ</v>
          </cell>
          <cell r="E261">
            <v>1290</v>
          </cell>
          <cell r="G261">
            <v>260</v>
          </cell>
        </row>
        <row r="262">
          <cell r="C262" t="str">
            <v>１３mmレッグ用</v>
          </cell>
          <cell r="D262" t="str">
            <v>ｍ</v>
          </cell>
          <cell r="E262">
            <v>280</v>
          </cell>
          <cell r="G262">
            <v>261</v>
          </cell>
        </row>
        <row r="263">
          <cell r="B263" t="str">
            <v>ガソリン</v>
          </cell>
          <cell r="C263" t="str">
            <v>レギュラー</v>
          </cell>
          <cell r="D263" t="str">
            <v>リットル</v>
          </cell>
          <cell r="E263">
            <v>95</v>
          </cell>
          <cell r="G263">
            <v>262</v>
          </cell>
        </row>
        <row r="264">
          <cell r="B264" t="str">
            <v>軽油</v>
          </cell>
          <cell r="D264" t="str">
            <v>リットル</v>
          </cell>
          <cell r="E264">
            <v>75</v>
          </cell>
          <cell r="G264">
            <v>263</v>
          </cell>
        </row>
        <row r="265">
          <cell r="B265" t="str">
            <v>火薬取扱所</v>
          </cell>
          <cell r="D265" t="str">
            <v>箇所</v>
          </cell>
          <cell r="E265">
            <v>459000</v>
          </cell>
          <cell r="G265">
            <v>264</v>
          </cell>
        </row>
        <row r="266">
          <cell r="B266" t="str">
            <v>火薬火工所</v>
          </cell>
          <cell r="D266" t="str">
            <v>箇所</v>
          </cell>
          <cell r="E266">
            <v>54000</v>
          </cell>
          <cell r="G266">
            <v>265</v>
          </cell>
        </row>
        <row r="267">
          <cell r="B267" t="str">
            <v>火薬庫</v>
          </cell>
          <cell r="C267" t="str">
            <v>２級火薬庫（２t庫）</v>
          </cell>
          <cell r="D267" t="str">
            <v>箇所</v>
          </cell>
          <cell r="E267">
            <v>620000</v>
          </cell>
          <cell r="G267">
            <v>266</v>
          </cell>
        </row>
        <row r="268">
          <cell r="B268" t="str">
            <v>オーガー刃先</v>
          </cell>
          <cell r="C268" t="str">
            <v>ポストホール　φ１０</v>
          </cell>
          <cell r="D268" t="str">
            <v>個</v>
          </cell>
          <cell r="E268">
            <v>24800</v>
          </cell>
          <cell r="G268">
            <v>267</v>
          </cell>
        </row>
        <row r="269">
          <cell r="C269" t="str">
            <v>ポストホール　φ１５</v>
          </cell>
          <cell r="D269" t="str">
            <v>個</v>
          </cell>
          <cell r="E269">
            <v>27000</v>
          </cell>
          <cell r="G269">
            <v>268</v>
          </cell>
        </row>
        <row r="270">
          <cell r="B270" t="str">
            <v>標準貫入試験シュー</v>
          </cell>
          <cell r="D270" t="str">
            <v>個</v>
          </cell>
          <cell r="E270">
            <v>3930</v>
          </cell>
          <cell r="G270">
            <v>269</v>
          </cell>
        </row>
        <row r="271">
          <cell r="B271" t="str">
            <v>標準貫入試験サンプラー</v>
          </cell>
          <cell r="D271" t="str">
            <v>本</v>
          </cell>
          <cell r="E271">
            <v>42300</v>
          </cell>
          <cell r="G271">
            <v>270</v>
          </cell>
        </row>
        <row r="272">
          <cell r="B272" t="str">
            <v>ｽｳｪｰﾃﾞﾝ式ｽｸﾘｭｰﾎﾟｲﾝﾄ</v>
          </cell>
          <cell r="D272" t="str">
            <v>個</v>
          </cell>
          <cell r="E272">
            <v>16400</v>
          </cell>
          <cell r="G272">
            <v>271</v>
          </cell>
        </row>
        <row r="273">
          <cell r="B273" t="str">
            <v>スクリューロッド</v>
          </cell>
          <cell r="C273" t="str">
            <v>径１９ｍｍ×長１ｍ</v>
          </cell>
          <cell r="D273" t="str">
            <v>本</v>
          </cell>
          <cell r="E273">
            <v>6580</v>
          </cell>
          <cell r="G273">
            <v>272</v>
          </cell>
        </row>
        <row r="274">
          <cell r="B274" t="str">
            <v>オランダ式コーン</v>
          </cell>
          <cell r="C274" t="str">
            <v>マントルコーン</v>
          </cell>
          <cell r="D274" t="str">
            <v>個</v>
          </cell>
          <cell r="E274">
            <v>62600</v>
          </cell>
          <cell r="F274" t="str">
            <v>２ｔ</v>
          </cell>
          <cell r="G274">
            <v>273</v>
          </cell>
        </row>
        <row r="275">
          <cell r="C275" t="str">
            <v>フリクションスクープコーン</v>
          </cell>
          <cell r="D275" t="str">
            <v>個</v>
          </cell>
          <cell r="E275">
            <v>85600</v>
          </cell>
          <cell r="F275" t="str">
            <v>１０ｔ油圧</v>
          </cell>
          <cell r="G275">
            <v>274</v>
          </cell>
        </row>
        <row r="276">
          <cell r="B276" t="str">
            <v>同上ロッド</v>
          </cell>
          <cell r="C276" t="str">
            <v>外管</v>
          </cell>
          <cell r="D276" t="str">
            <v>本</v>
          </cell>
          <cell r="E276">
            <v>26400</v>
          </cell>
          <cell r="F276" t="str">
            <v>２ｔ</v>
          </cell>
          <cell r="G276">
            <v>275</v>
          </cell>
        </row>
        <row r="277">
          <cell r="C277" t="str">
            <v>外管</v>
          </cell>
          <cell r="D277" t="str">
            <v>本</v>
          </cell>
          <cell r="E277">
            <v>29200</v>
          </cell>
          <cell r="F277" t="str">
            <v>１０ｔ油圧</v>
          </cell>
          <cell r="G277">
            <v>276</v>
          </cell>
        </row>
        <row r="278">
          <cell r="B278" t="str">
            <v>ポータブルコーン</v>
          </cell>
          <cell r="D278" t="str">
            <v>個</v>
          </cell>
          <cell r="E278">
            <v>4570</v>
          </cell>
          <cell r="G278">
            <v>277</v>
          </cell>
        </row>
        <row r="279">
          <cell r="B279" t="str">
            <v>同上ロッド</v>
          </cell>
          <cell r="D279" t="str">
            <v>本</v>
          </cell>
          <cell r="E279">
            <v>4180</v>
          </cell>
          <cell r="G279">
            <v>278</v>
          </cell>
        </row>
        <row r="280">
          <cell r="D280" t="str">
            <v>本</v>
          </cell>
          <cell r="E280">
            <v>7370</v>
          </cell>
          <cell r="F280" t="str">
            <v>二重管式（外管と内管）</v>
          </cell>
          <cell r="G280">
            <v>279</v>
          </cell>
        </row>
        <row r="281">
          <cell r="B281" t="str">
            <v>フォイルテープ</v>
          </cell>
          <cell r="D281" t="str">
            <v>巻</v>
          </cell>
          <cell r="E281">
            <v>1240</v>
          </cell>
          <cell r="G281">
            <v>280</v>
          </cell>
        </row>
        <row r="282">
          <cell r="A282" t="str">
            <v>ルジオンテスト</v>
          </cell>
          <cell r="B282" t="str">
            <v>注入ホース</v>
          </cell>
          <cell r="C282" t="str">
            <v>φ３２×２０ｍ</v>
          </cell>
          <cell r="D282" t="str">
            <v>ｍ</v>
          </cell>
          <cell r="E282">
            <v>2760</v>
          </cell>
          <cell r="G282">
            <v>281</v>
          </cell>
        </row>
        <row r="283">
          <cell r="B283" t="str">
            <v>サクションホース</v>
          </cell>
          <cell r="C283" t="str">
            <v>φ６５×3.0ｍ</v>
          </cell>
          <cell r="D283" t="str">
            <v>ｍ</v>
          </cell>
          <cell r="E283">
            <v>3430</v>
          </cell>
          <cell r="G283">
            <v>282</v>
          </cell>
        </row>
        <row r="284">
          <cell r="B284" t="str">
            <v>ゲージプロテクター</v>
          </cell>
          <cell r="D284" t="str">
            <v>個</v>
          </cell>
          <cell r="E284">
            <v>13600</v>
          </cell>
          <cell r="G284">
            <v>283</v>
          </cell>
        </row>
        <row r="285">
          <cell r="B285" t="str">
            <v>圧力計</v>
          </cell>
          <cell r="C285" t="str">
            <v>φ１００×３５kg/cm</v>
          </cell>
          <cell r="D285" t="str">
            <v>個</v>
          </cell>
          <cell r="E285">
            <v>2410</v>
          </cell>
          <cell r="G285">
            <v>284</v>
          </cell>
        </row>
        <row r="286">
          <cell r="B286" t="str">
            <v>接続金物</v>
          </cell>
          <cell r="C286" t="str">
            <v>φ４０ｍ/ｍ以下</v>
          </cell>
          <cell r="D286" t="str">
            <v>組</v>
          </cell>
          <cell r="E286">
            <v>3040</v>
          </cell>
          <cell r="F286" t="str">
            <v>ｴﾙﾎﾞ1個 ﾆｯﾌﾟﾙ10個 ﾁｰｽﾞ2個</v>
          </cell>
          <cell r="G286">
            <v>285</v>
          </cell>
        </row>
        <row r="287">
          <cell r="B287" t="str">
            <v>コック</v>
          </cell>
          <cell r="D287" t="str">
            <v>個</v>
          </cell>
          <cell r="E287">
            <v>4340</v>
          </cell>
          <cell r="G287">
            <v>286</v>
          </cell>
        </row>
        <row r="288">
          <cell r="B288" t="str">
            <v>リターンバルブ</v>
          </cell>
          <cell r="D288" t="str">
            <v>個</v>
          </cell>
          <cell r="E288">
            <v>43100</v>
          </cell>
          <cell r="G288">
            <v>287</v>
          </cell>
        </row>
        <row r="289">
          <cell r="B289" t="str">
            <v>自己記録圧力計</v>
          </cell>
          <cell r="D289" t="str">
            <v>個</v>
          </cell>
          <cell r="E289">
            <v>2600000</v>
          </cell>
          <cell r="F289" t="str">
            <v>プロテクターは含まず</v>
          </cell>
          <cell r="G289">
            <v>288</v>
          </cell>
        </row>
        <row r="290">
          <cell r="B290" t="str">
            <v>積算流量計</v>
          </cell>
          <cell r="C290" t="str">
            <v>φ４０ｍ/ｍ</v>
          </cell>
          <cell r="D290" t="str">
            <v>個</v>
          </cell>
          <cell r="E290">
            <v>19500</v>
          </cell>
          <cell r="G290">
            <v>289</v>
          </cell>
        </row>
        <row r="291">
          <cell r="B291" t="str">
            <v>レジューサー</v>
          </cell>
          <cell r="D291" t="str">
            <v>個</v>
          </cell>
          <cell r="E291">
            <v>2630</v>
          </cell>
          <cell r="G291">
            <v>290</v>
          </cell>
        </row>
        <row r="292">
          <cell r="B292" t="str">
            <v>締付ジャッキ</v>
          </cell>
          <cell r="C292" t="str">
            <v>φ６６用</v>
          </cell>
          <cell r="D292" t="str">
            <v>組</v>
          </cell>
          <cell r="E292">
            <v>47600</v>
          </cell>
          <cell r="G292">
            <v>291</v>
          </cell>
        </row>
        <row r="293">
          <cell r="B293" t="str">
            <v>注入内管</v>
          </cell>
          <cell r="C293" t="str">
            <v>φ６６用×1.5ｍ１本</v>
          </cell>
          <cell r="D293" t="str">
            <v>本</v>
          </cell>
          <cell r="E293">
            <v>7420</v>
          </cell>
          <cell r="G293">
            <v>292</v>
          </cell>
        </row>
        <row r="294">
          <cell r="B294" t="str">
            <v>注入外管</v>
          </cell>
          <cell r="C294" t="str">
            <v>φ６６用×1.5ｍ１本</v>
          </cell>
          <cell r="D294" t="str">
            <v>本</v>
          </cell>
          <cell r="E294">
            <v>8290</v>
          </cell>
          <cell r="G294">
            <v>293</v>
          </cell>
        </row>
        <row r="295">
          <cell r="B295" t="str">
            <v>ガイドパイプ</v>
          </cell>
          <cell r="C295" t="str">
            <v>φ６６用</v>
          </cell>
          <cell r="D295" t="str">
            <v>組</v>
          </cell>
          <cell r="E295">
            <v>34600</v>
          </cell>
          <cell r="G295">
            <v>294</v>
          </cell>
        </row>
        <row r="296">
          <cell r="B296" t="str">
            <v>パッカーラバー</v>
          </cell>
          <cell r="C296" t="str">
            <v>φ６６用</v>
          </cell>
          <cell r="D296" t="str">
            <v>個</v>
          </cell>
          <cell r="E296">
            <v>3850</v>
          </cell>
          <cell r="G296">
            <v>295</v>
          </cell>
        </row>
        <row r="297">
          <cell r="A297" t="str">
            <v>成果報告書</v>
          </cell>
          <cell r="B297" t="str">
            <v>成果青焼き代</v>
          </cell>
          <cell r="C297" t="str">
            <v>Ａ１</v>
          </cell>
          <cell r="D297" t="str">
            <v>枚</v>
          </cell>
          <cell r="E297">
            <v>87</v>
          </cell>
          <cell r="G297">
            <v>296</v>
          </cell>
        </row>
        <row r="298">
          <cell r="C298" t="str">
            <v>Ａ３，Ｂ４</v>
          </cell>
          <cell r="D298" t="str">
            <v>枚</v>
          </cell>
          <cell r="E298">
            <v>28</v>
          </cell>
          <cell r="G298">
            <v>297</v>
          </cell>
        </row>
        <row r="299">
          <cell r="C299" t="str">
            <v>Ａ４，Ｂ５</v>
          </cell>
          <cell r="D299" t="str">
            <v>枚</v>
          </cell>
          <cell r="E299">
            <v>16</v>
          </cell>
          <cell r="G299">
            <v>298</v>
          </cell>
        </row>
        <row r="300">
          <cell r="B300" t="str">
            <v>製本代</v>
          </cell>
          <cell r="C300" t="str">
            <v>クロス巻、くるみ製本　Ａ１</v>
          </cell>
          <cell r="D300" t="str">
            <v>冊</v>
          </cell>
          <cell r="E300">
            <v>2610</v>
          </cell>
          <cell r="G300">
            <v>299</v>
          </cell>
        </row>
        <row r="301">
          <cell r="C301" t="str">
            <v>クロス巻、くるみ製本　A3,B4</v>
          </cell>
          <cell r="D301" t="str">
            <v>冊</v>
          </cell>
          <cell r="E301">
            <v>1120</v>
          </cell>
          <cell r="G301">
            <v>300</v>
          </cell>
        </row>
        <row r="302">
          <cell r="C302" t="str">
            <v>クロス巻、くるみ製本　A4,B5</v>
          </cell>
          <cell r="D302" t="str">
            <v>冊</v>
          </cell>
          <cell r="E302">
            <v>860</v>
          </cell>
          <cell r="G302">
            <v>301</v>
          </cell>
        </row>
        <row r="303">
          <cell r="B303" t="str">
            <v>縮刷代</v>
          </cell>
          <cell r="C303" t="str">
            <v>印画紙　A3,B4</v>
          </cell>
          <cell r="D303" t="str">
            <v>枚</v>
          </cell>
          <cell r="E303">
            <v>380</v>
          </cell>
          <cell r="G303">
            <v>302</v>
          </cell>
        </row>
        <row r="304">
          <cell r="C304" t="str">
            <v>フィルムベース A3,B4</v>
          </cell>
          <cell r="D304" t="str">
            <v>枚</v>
          </cell>
          <cell r="E304">
            <v>1060</v>
          </cell>
          <cell r="G304">
            <v>303</v>
          </cell>
        </row>
        <row r="305">
          <cell r="C305" t="str">
            <v>印画紙　A4</v>
          </cell>
          <cell r="D305" t="str">
            <v>枚</v>
          </cell>
          <cell r="E305">
            <v>250</v>
          </cell>
          <cell r="G305">
            <v>304</v>
          </cell>
        </row>
        <row r="306">
          <cell r="C306" t="str">
            <v xml:space="preserve">フィルムベース A4 </v>
          </cell>
          <cell r="D306" t="str">
            <v>枚</v>
          </cell>
          <cell r="E306">
            <v>580</v>
          </cell>
          <cell r="G306">
            <v>305</v>
          </cell>
        </row>
        <row r="307">
          <cell r="C307" t="str">
            <v>印画紙　B5</v>
          </cell>
          <cell r="D307" t="str">
            <v>枚</v>
          </cell>
          <cell r="E307">
            <v>220</v>
          </cell>
          <cell r="G307">
            <v>306</v>
          </cell>
        </row>
        <row r="308">
          <cell r="C308" t="str">
            <v>フィルムベース　B5</v>
          </cell>
          <cell r="D308" t="str">
            <v>枚</v>
          </cell>
          <cell r="E308">
            <v>480</v>
          </cell>
          <cell r="G308">
            <v>307</v>
          </cell>
        </row>
        <row r="309">
          <cell r="B309" t="str">
            <v>トレース材料</v>
          </cell>
          <cell r="C309" t="str">
            <v>A１</v>
          </cell>
          <cell r="D309" t="str">
            <v>枚</v>
          </cell>
          <cell r="E309">
            <v>99</v>
          </cell>
          <cell r="G309">
            <v>308</v>
          </cell>
        </row>
        <row r="310">
          <cell r="B310" t="str">
            <v>金文字製本</v>
          </cell>
          <cell r="D310" t="str">
            <v>冊</v>
          </cell>
          <cell r="E310">
            <v>3400</v>
          </cell>
          <cell r="F310" t="str">
            <v>製本代に加算</v>
          </cell>
          <cell r="G310">
            <v>309</v>
          </cell>
        </row>
        <row r="311">
          <cell r="A311" t="str">
            <v>試掘横坑</v>
          </cell>
          <cell r="B311" t="str">
            <v>丸パイプ</v>
          </cell>
          <cell r="C311" t="str">
            <v>横坑シュート受枠用φ48.6mm</v>
          </cell>
          <cell r="D311" t="str">
            <v>ｍ</v>
          </cell>
          <cell r="E311">
            <v>15</v>
          </cell>
          <cell r="G311">
            <v>310</v>
          </cell>
        </row>
        <row r="312">
          <cell r="B312" t="str">
            <v>ジョイント</v>
          </cell>
          <cell r="C312" t="str">
            <v>横坑シュート受枠用φ48.6mm</v>
          </cell>
          <cell r="D312" t="str">
            <v>個</v>
          </cell>
          <cell r="E312">
            <v>66</v>
          </cell>
          <cell r="F312" t="str">
            <v>損料４０％</v>
          </cell>
          <cell r="G312">
            <v>311</v>
          </cell>
        </row>
        <row r="313">
          <cell r="B313" t="str">
            <v>直交クランプ</v>
          </cell>
          <cell r="C313" t="str">
            <v>横坑シュート受枠用φ48.6mm</v>
          </cell>
          <cell r="D313" t="str">
            <v>個</v>
          </cell>
          <cell r="E313">
            <v>78</v>
          </cell>
          <cell r="F313" t="str">
            <v>損料４０％</v>
          </cell>
          <cell r="G313">
            <v>312</v>
          </cell>
        </row>
        <row r="314">
          <cell r="B314" t="str">
            <v>自在クランプ</v>
          </cell>
          <cell r="C314" t="str">
            <v>横坑シュート受枠用φ48.6mm</v>
          </cell>
          <cell r="D314" t="str">
            <v>個</v>
          </cell>
          <cell r="E314">
            <v>78</v>
          </cell>
          <cell r="F314" t="str">
            <v>損料４０％</v>
          </cell>
          <cell r="G314">
            <v>313</v>
          </cell>
        </row>
        <row r="315">
          <cell r="B315" t="str">
            <v>敷板</v>
          </cell>
          <cell r="C315" t="str">
            <v>〃　　　3×24cm×4m</v>
          </cell>
          <cell r="D315" t="str">
            <v>枚</v>
          </cell>
          <cell r="E315">
            <v>542</v>
          </cell>
          <cell r="F315" t="str">
            <v>損料１５％</v>
          </cell>
          <cell r="G315">
            <v>314</v>
          </cell>
        </row>
        <row r="316">
          <cell r="A316" t="str">
            <v>機械ボーリング</v>
          </cell>
          <cell r="B316" t="str">
            <v>調泥剤</v>
          </cell>
          <cell r="D316" t="str">
            <v>kg</v>
          </cell>
          <cell r="E316">
            <v>560</v>
          </cell>
          <cell r="G316">
            <v>315</v>
          </cell>
        </row>
        <row r="317">
          <cell r="A317" t="str">
            <v>参考</v>
          </cell>
          <cell r="B317" t="str">
            <v>ダイヤモンドビット</v>
          </cell>
          <cell r="C317" t="str">
            <v>ｲﾝﾌﾟﾘﾈｲﾃｯﾄﾞﾀｲﾌﾟφ４６</v>
          </cell>
          <cell r="D317" t="str">
            <v>個</v>
          </cell>
          <cell r="E317">
            <v>63900</v>
          </cell>
          <cell r="G317">
            <v>316</v>
          </cell>
        </row>
        <row r="318">
          <cell r="C318" t="str">
            <v>ｲﾝﾌﾟﾘﾈｲﾃｯﾄﾞﾀｲﾌﾟφ５６</v>
          </cell>
          <cell r="D318" t="str">
            <v>個</v>
          </cell>
          <cell r="E318">
            <v>78500</v>
          </cell>
          <cell r="G318">
            <v>317</v>
          </cell>
        </row>
        <row r="319">
          <cell r="C319" t="str">
            <v>ｲﾝﾌﾟﾘﾈｲﾃｯﾄﾞﾀｲﾌﾟφ６６</v>
          </cell>
          <cell r="D319" t="str">
            <v>個</v>
          </cell>
          <cell r="E319">
            <v>100000</v>
          </cell>
          <cell r="G319">
            <v>318</v>
          </cell>
        </row>
        <row r="320">
          <cell r="C320" t="str">
            <v>ｲﾝﾌﾟﾘﾈｲﾃｯﾄﾞﾀｲﾌﾟφ７６</v>
          </cell>
          <cell r="D320" t="str">
            <v>個</v>
          </cell>
          <cell r="E320">
            <v>129000</v>
          </cell>
          <cell r="G320">
            <v>319</v>
          </cell>
        </row>
        <row r="321">
          <cell r="C321" t="str">
            <v>ｲﾝﾌﾟﾘﾈｲﾃｯﾄﾞﾀｲﾌﾟφ８６</v>
          </cell>
          <cell r="D321" t="str">
            <v>個</v>
          </cell>
          <cell r="E321">
            <v>152000</v>
          </cell>
          <cell r="G321">
            <v>320</v>
          </cell>
        </row>
        <row r="322">
          <cell r="A322" t="str">
            <v>原位置試験</v>
          </cell>
          <cell r="B322" t="str">
            <v>高圧ハッカ</v>
          </cell>
          <cell r="D322" t="str">
            <v>個</v>
          </cell>
          <cell r="E322">
            <v>31700</v>
          </cell>
          <cell r="G322">
            <v>321</v>
          </cell>
        </row>
        <row r="323">
          <cell r="B323" t="str">
            <v>パイプ(A)</v>
          </cell>
          <cell r="C323" t="str">
            <v>80Aガス管×５ｍ</v>
          </cell>
          <cell r="D323" t="str">
            <v>式</v>
          </cell>
          <cell r="E323">
            <v>3659</v>
          </cell>
          <cell r="G323">
            <v>322</v>
          </cell>
        </row>
        <row r="324">
          <cell r="B324" t="str">
            <v>パイプ(B)</v>
          </cell>
          <cell r="C324" t="str">
            <v>80Aガス管×１５ｍ</v>
          </cell>
          <cell r="D324" t="str">
            <v>式</v>
          </cell>
          <cell r="E324">
            <v>10977</v>
          </cell>
          <cell r="G324">
            <v>323</v>
          </cell>
        </row>
        <row r="325">
          <cell r="B325" t="str">
            <v>パイプ(C)</v>
          </cell>
          <cell r="C325" t="str">
            <v>50Aガス管×１５ｍ</v>
          </cell>
          <cell r="D325" t="str">
            <v>式</v>
          </cell>
          <cell r="E325">
            <v>6640</v>
          </cell>
          <cell r="G325">
            <v>324</v>
          </cell>
        </row>
        <row r="326">
          <cell r="A326" t="str">
            <v>サンプリング</v>
          </cell>
          <cell r="B326" t="str">
            <v>デニソンライナー</v>
          </cell>
          <cell r="C326" t="str">
            <v>ステンレス製</v>
          </cell>
          <cell r="D326" t="str">
            <v>本</v>
          </cell>
          <cell r="E326">
            <v>9210</v>
          </cell>
          <cell r="G326">
            <v>325</v>
          </cell>
        </row>
        <row r="327">
          <cell r="A327" t="str">
            <v>測量機械損料</v>
          </cell>
          <cell r="B327" t="str">
            <v>飛行機</v>
          </cell>
          <cell r="C327" t="str">
            <v>単発</v>
          </cell>
          <cell r="D327" t="str">
            <v>時</v>
          </cell>
          <cell r="E327">
            <v>53270</v>
          </cell>
          <cell r="G327">
            <v>326</v>
          </cell>
        </row>
        <row r="328">
          <cell r="C328" t="str">
            <v>双発</v>
          </cell>
          <cell r="D328" t="str">
            <v>時</v>
          </cell>
          <cell r="E328">
            <v>73810</v>
          </cell>
          <cell r="G328">
            <v>327</v>
          </cell>
        </row>
        <row r="329">
          <cell r="B329" t="str">
            <v>航空カメラ</v>
          </cell>
          <cell r="C329" t="str">
            <v>広角</v>
          </cell>
          <cell r="D329" t="str">
            <v>時</v>
          </cell>
          <cell r="E329">
            <v>39180</v>
          </cell>
          <cell r="G329">
            <v>328</v>
          </cell>
        </row>
        <row r="330">
          <cell r="B330" t="str">
            <v>図化機</v>
          </cell>
          <cell r="C330" t="str">
            <v>２級(A)</v>
          </cell>
          <cell r="D330" t="str">
            <v>日</v>
          </cell>
          <cell r="E330">
            <v>22900</v>
          </cell>
          <cell r="G330">
            <v>329</v>
          </cell>
        </row>
        <row r="331">
          <cell r="C331" t="str">
            <v xml:space="preserve">２級(B) </v>
          </cell>
          <cell r="D331" t="str">
            <v>日</v>
          </cell>
          <cell r="E331">
            <v>11340</v>
          </cell>
          <cell r="G331">
            <v>330</v>
          </cell>
        </row>
        <row r="332">
          <cell r="B332" t="str">
            <v>オルソフォトプロジェクター</v>
          </cell>
          <cell r="C332" t="str">
            <v>微分偏位修正</v>
          </cell>
          <cell r="D332" t="str">
            <v>日</v>
          </cell>
          <cell r="E332">
            <v>25130</v>
          </cell>
          <cell r="G332">
            <v>331</v>
          </cell>
        </row>
        <row r="333">
          <cell r="B333" t="str">
            <v>コンパレーター</v>
          </cell>
          <cell r="C333" t="str">
            <v>双眼</v>
          </cell>
          <cell r="D333" t="str">
            <v>日</v>
          </cell>
          <cell r="E333">
            <v>10810</v>
          </cell>
          <cell r="G333">
            <v>332</v>
          </cell>
        </row>
        <row r="334">
          <cell r="B334" t="str">
            <v>大型製版カメラ</v>
          </cell>
          <cell r="C334" t="str">
            <v>四六版相当</v>
          </cell>
          <cell r="D334" t="str">
            <v>日</v>
          </cell>
          <cell r="E334">
            <v>10110</v>
          </cell>
          <cell r="F334" t="str">
            <v>大型複写機</v>
          </cell>
          <cell r="G334">
            <v>333</v>
          </cell>
        </row>
        <row r="335">
          <cell r="B335" t="str">
            <v>Ｂ４判カメラ</v>
          </cell>
          <cell r="D335" t="str">
            <v>日</v>
          </cell>
          <cell r="E335">
            <v>690</v>
          </cell>
          <cell r="G335">
            <v>334</v>
          </cell>
        </row>
        <row r="336">
          <cell r="B336" t="str">
            <v>空中写真フィルム現像機</v>
          </cell>
          <cell r="C336" t="str">
            <v>白黒自動</v>
          </cell>
          <cell r="D336" t="str">
            <v>日</v>
          </cell>
          <cell r="E336">
            <v>11300</v>
          </cell>
          <cell r="G336">
            <v>335</v>
          </cell>
        </row>
        <row r="337">
          <cell r="B337" t="str">
            <v>空中写真フィルム乾燥機</v>
          </cell>
          <cell r="D337" t="str">
            <v>日</v>
          </cell>
          <cell r="E337">
            <v>2260</v>
          </cell>
          <cell r="G337">
            <v>336</v>
          </cell>
        </row>
        <row r="338">
          <cell r="B338" t="str">
            <v>空中写真引伸機</v>
          </cell>
          <cell r="C338" t="str">
            <v>白黒</v>
          </cell>
          <cell r="D338" t="str">
            <v>日</v>
          </cell>
          <cell r="E338">
            <v>7250</v>
          </cell>
          <cell r="G338">
            <v>337</v>
          </cell>
        </row>
        <row r="339">
          <cell r="B339" t="str">
            <v>印画紙乾燥機</v>
          </cell>
          <cell r="D339" t="str">
            <v>日</v>
          </cell>
          <cell r="E339">
            <v>470</v>
          </cell>
          <cell r="G339">
            <v>338</v>
          </cell>
        </row>
        <row r="340">
          <cell r="B340" t="str">
            <v>密着プリンター</v>
          </cell>
          <cell r="C340" t="str">
            <v>白黒</v>
          </cell>
          <cell r="D340" t="str">
            <v>日</v>
          </cell>
          <cell r="E340">
            <v>2070</v>
          </cell>
          <cell r="G340">
            <v>339</v>
          </cell>
        </row>
        <row r="341">
          <cell r="B341" t="str">
            <v>点刻機</v>
          </cell>
          <cell r="D341" t="str">
            <v>日</v>
          </cell>
          <cell r="E341">
            <v>3710</v>
          </cell>
          <cell r="G341">
            <v>340</v>
          </cell>
        </row>
        <row r="342">
          <cell r="B342" t="str">
            <v>フィルム密着プリンタ</v>
          </cell>
          <cell r="C342" t="str">
            <v>四六版</v>
          </cell>
          <cell r="D342" t="str">
            <v>日</v>
          </cell>
          <cell r="E342">
            <v>1580</v>
          </cell>
          <cell r="G342">
            <v>341</v>
          </cell>
        </row>
        <row r="343">
          <cell r="B343" t="str">
            <v>空中写真引伸機</v>
          </cell>
          <cell r="C343" t="str">
            <v>カラー</v>
          </cell>
          <cell r="D343" t="str">
            <v>日</v>
          </cell>
          <cell r="E343">
            <v>12160</v>
          </cell>
          <cell r="F343" t="str">
            <v>モザイク用</v>
          </cell>
          <cell r="G343">
            <v>342</v>
          </cell>
        </row>
        <row r="344">
          <cell r="B344" t="str">
            <v>光波測距機</v>
          </cell>
          <cell r="C344" t="str">
            <v>２級短距離型</v>
          </cell>
          <cell r="D344" t="str">
            <v>日</v>
          </cell>
          <cell r="E344">
            <v>1970</v>
          </cell>
          <cell r="G344">
            <v>343</v>
          </cell>
        </row>
        <row r="345">
          <cell r="B345" t="str">
            <v>光波測距機</v>
          </cell>
          <cell r="C345" t="str">
            <v>２級中距離型</v>
          </cell>
          <cell r="D345" t="str">
            <v>日</v>
          </cell>
          <cell r="E345">
            <v>2270</v>
          </cell>
          <cell r="G345">
            <v>344</v>
          </cell>
        </row>
        <row r="346">
          <cell r="B346" t="str">
            <v>光波測距機</v>
          </cell>
          <cell r="C346" t="str">
            <v>１級長距離型</v>
          </cell>
          <cell r="D346" t="str">
            <v>日</v>
          </cell>
          <cell r="E346">
            <v>5140</v>
          </cell>
          <cell r="G346">
            <v>345</v>
          </cell>
        </row>
        <row r="347">
          <cell r="B347" t="str">
            <v>電波測位機</v>
          </cell>
          <cell r="D347" t="str">
            <v>日</v>
          </cell>
          <cell r="E347">
            <v>26810</v>
          </cell>
          <cell r="G347">
            <v>346</v>
          </cell>
        </row>
        <row r="348">
          <cell r="B348" t="str">
            <v>音響測深機</v>
          </cell>
          <cell r="D348" t="str">
            <v>日</v>
          </cell>
          <cell r="E348">
            <v>2300</v>
          </cell>
          <cell r="G348">
            <v>347</v>
          </cell>
        </row>
        <row r="349">
          <cell r="B349" t="str">
            <v>放電式音波探査装置</v>
          </cell>
          <cell r="C349" t="str">
            <v>スパーカー</v>
          </cell>
          <cell r="D349" t="str">
            <v>日</v>
          </cell>
          <cell r="E349">
            <v>43230</v>
          </cell>
          <cell r="G349">
            <v>348</v>
          </cell>
        </row>
        <row r="350">
          <cell r="B350" t="str">
            <v>　歪振動式音波探査装置</v>
          </cell>
          <cell r="C350" t="str">
            <v>ソノストレーター</v>
          </cell>
          <cell r="D350" t="str">
            <v>日</v>
          </cell>
          <cell r="E350">
            <v>16460</v>
          </cell>
          <cell r="G350">
            <v>349</v>
          </cell>
        </row>
        <row r="351">
          <cell r="B351" t="str">
            <v>トランシット</v>
          </cell>
          <cell r="C351" t="str">
            <v>特級</v>
          </cell>
          <cell r="D351" t="str">
            <v>日</v>
          </cell>
          <cell r="E351">
            <v>4160</v>
          </cell>
          <cell r="G351">
            <v>350</v>
          </cell>
        </row>
        <row r="352">
          <cell r="C352" t="str">
            <v>１級</v>
          </cell>
          <cell r="D352" t="str">
            <v>日</v>
          </cell>
          <cell r="E352">
            <v>1370</v>
          </cell>
          <cell r="G352">
            <v>351</v>
          </cell>
        </row>
        <row r="353">
          <cell r="C353" t="str">
            <v>２級</v>
          </cell>
          <cell r="D353" t="str">
            <v>日</v>
          </cell>
          <cell r="E353">
            <v>840</v>
          </cell>
          <cell r="G353">
            <v>352</v>
          </cell>
        </row>
        <row r="354">
          <cell r="C354" t="str">
            <v>３級</v>
          </cell>
          <cell r="D354" t="str">
            <v>日</v>
          </cell>
          <cell r="E354">
            <v>680</v>
          </cell>
          <cell r="G354">
            <v>353</v>
          </cell>
        </row>
        <row r="355">
          <cell r="B355" t="str">
            <v>レベル</v>
          </cell>
          <cell r="C355" t="str">
            <v>１級</v>
          </cell>
          <cell r="D355" t="str">
            <v>日</v>
          </cell>
          <cell r="E355">
            <v>1720</v>
          </cell>
          <cell r="G355">
            <v>354</v>
          </cell>
        </row>
        <row r="356">
          <cell r="C356" t="str">
            <v>２級</v>
          </cell>
          <cell r="D356" t="str">
            <v>日</v>
          </cell>
          <cell r="E356">
            <v>1450</v>
          </cell>
          <cell r="G356">
            <v>355</v>
          </cell>
        </row>
        <row r="357">
          <cell r="C357" t="str">
            <v>３級</v>
          </cell>
          <cell r="D357" t="str">
            <v>日</v>
          </cell>
          <cell r="E357">
            <v>380</v>
          </cell>
          <cell r="G357">
            <v>356</v>
          </cell>
        </row>
        <row r="358">
          <cell r="B358" t="str">
            <v>フィルム現像機</v>
          </cell>
          <cell r="C358" t="str">
            <v>カラー自動</v>
          </cell>
          <cell r="D358" t="str">
            <v>日</v>
          </cell>
          <cell r="E358">
            <v>29810</v>
          </cell>
          <cell r="G358">
            <v>357</v>
          </cell>
        </row>
        <row r="359">
          <cell r="B359" t="str">
            <v>印画紙現像機</v>
          </cell>
          <cell r="C359" t="str">
            <v>カラー自動</v>
          </cell>
          <cell r="D359" t="str">
            <v>日</v>
          </cell>
          <cell r="E359">
            <v>4530</v>
          </cell>
          <cell r="G359">
            <v>358</v>
          </cell>
        </row>
        <row r="360">
          <cell r="C360" t="str">
            <v>白黒自動</v>
          </cell>
          <cell r="D360" t="str">
            <v>日</v>
          </cell>
          <cell r="E360">
            <v>2030</v>
          </cell>
          <cell r="G360">
            <v>359</v>
          </cell>
        </row>
        <row r="361">
          <cell r="B361" t="str">
            <v>パーソナルコンピュータ</v>
          </cell>
          <cell r="C361" t="str">
            <v>　</v>
          </cell>
          <cell r="D361" t="str">
            <v>日</v>
          </cell>
          <cell r="E361">
            <v>350</v>
          </cell>
          <cell r="G361">
            <v>360</v>
          </cell>
        </row>
        <row r="362">
          <cell r="B362" t="str">
            <v>トータルステーション</v>
          </cell>
          <cell r="C362" t="str">
            <v>一級</v>
          </cell>
          <cell r="D362" t="str">
            <v>日</v>
          </cell>
          <cell r="E362">
            <v>4750</v>
          </cell>
          <cell r="G362">
            <v>361</v>
          </cell>
        </row>
        <row r="363">
          <cell r="B363" t="str">
            <v>ライトバン</v>
          </cell>
          <cell r="C363" t="str">
            <v>1500cc（運転時間当たり）(9)</v>
          </cell>
          <cell r="D363" t="str">
            <v>時</v>
          </cell>
          <cell r="E363">
            <v>186</v>
          </cell>
          <cell r="G363">
            <v>362</v>
          </cell>
        </row>
        <row r="364">
          <cell r="C364" t="str">
            <v>1500cc（供用日当たり）(11)</v>
          </cell>
          <cell r="D364" t="str">
            <v>日</v>
          </cell>
          <cell r="E364">
            <v>742</v>
          </cell>
          <cell r="G364">
            <v>363</v>
          </cell>
        </row>
        <row r="365">
          <cell r="B365" t="str">
            <v>作業船</v>
          </cell>
          <cell r="C365" t="str">
            <v>木造１０ｔ４０ＰＳ</v>
          </cell>
          <cell r="D365" t="str">
            <v>日</v>
          </cell>
          <cell r="E365">
            <v>12537</v>
          </cell>
          <cell r="G365">
            <v>364</v>
          </cell>
        </row>
        <row r="366">
          <cell r="B366" t="str">
            <v>船外機</v>
          </cell>
          <cell r="C366" t="str">
            <v>８ＰＳ</v>
          </cell>
          <cell r="D366" t="str">
            <v>日</v>
          </cell>
          <cell r="E366">
            <v>371</v>
          </cell>
          <cell r="G366">
            <v>365</v>
          </cell>
        </row>
        <row r="367">
          <cell r="B367" t="str">
            <v>和船</v>
          </cell>
          <cell r="C367" t="str">
            <v>５ｍ（プラスチック製）</v>
          </cell>
          <cell r="D367" t="str">
            <v>日</v>
          </cell>
          <cell r="E367">
            <v>889</v>
          </cell>
          <cell r="G367">
            <v>366</v>
          </cell>
        </row>
        <row r="368">
          <cell r="B368" t="str">
            <v>六分儀</v>
          </cell>
          <cell r="D368" t="str">
            <v>日</v>
          </cell>
          <cell r="E368">
            <v>140</v>
          </cell>
          <cell r="G368">
            <v>367</v>
          </cell>
        </row>
        <row r="369">
          <cell r="B369" t="str">
            <v>トータルステーション</v>
          </cell>
          <cell r="C369" t="str">
            <v>２級</v>
          </cell>
          <cell r="D369" t="str">
            <v>日</v>
          </cell>
          <cell r="E369">
            <v>3280</v>
          </cell>
          <cell r="G369">
            <v>368</v>
          </cell>
        </row>
        <row r="370">
          <cell r="B370" t="str">
            <v>トータルステーション</v>
          </cell>
          <cell r="C370" t="str">
            <v>３級</v>
          </cell>
          <cell r="D370" t="str">
            <v>日</v>
          </cell>
          <cell r="E370">
            <v>2730</v>
          </cell>
          <cell r="G370">
            <v>369</v>
          </cell>
        </row>
        <row r="371">
          <cell r="B371" t="str">
            <v>座標展開機</v>
          </cell>
          <cell r="D371" t="str">
            <v>日</v>
          </cell>
          <cell r="E371">
            <v>2930</v>
          </cell>
          <cell r="G371">
            <v>370</v>
          </cell>
        </row>
        <row r="372">
          <cell r="B372" t="str">
            <v>水準用電卓</v>
          </cell>
          <cell r="D372" t="str">
            <v>日</v>
          </cell>
          <cell r="E372">
            <v>600</v>
          </cell>
          <cell r="G372">
            <v>371</v>
          </cell>
        </row>
        <row r="373">
          <cell r="A373" t="str">
            <v>地質調査機械損料</v>
          </cell>
          <cell r="B373" t="str">
            <v>ボーリングマシン</v>
          </cell>
          <cell r="C373" t="str">
            <v>油圧式(100m型）3.7kw級</v>
          </cell>
          <cell r="D373" t="str">
            <v>日</v>
          </cell>
          <cell r="E373">
            <v>3663</v>
          </cell>
          <cell r="G373">
            <v>372</v>
          </cell>
        </row>
        <row r="374">
          <cell r="B374" t="str">
            <v>ボーリングマシン</v>
          </cell>
          <cell r="C374" t="str">
            <v>油圧式(150m型）5.5kw級</v>
          </cell>
          <cell r="D374" t="str">
            <v>日</v>
          </cell>
          <cell r="E374">
            <v>5577</v>
          </cell>
          <cell r="G374">
            <v>373</v>
          </cell>
        </row>
        <row r="375">
          <cell r="B375" t="str">
            <v>ボーリングマシン</v>
          </cell>
          <cell r="C375" t="str">
            <v>油圧式(250m型）11.0kw級</v>
          </cell>
          <cell r="D375" t="str">
            <v>日</v>
          </cell>
          <cell r="E375">
            <v>9449</v>
          </cell>
          <cell r="G375">
            <v>374</v>
          </cell>
        </row>
        <row r="376">
          <cell r="B376" t="str">
            <v>ハンドオーガー</v>
          </cell>
          <cell r="C376" t="str">
            <v>ポストホールφ１００</v>
          </cell>
          <cell r="D376" t="str">
            <v>日</v>
          </cell>
          <cell r="E376">
            <v>544</v>
          </cell>
          <cell r="G376">
            <v>375</v>
          </cell>
        </row>
        <row r="377">
          <cell r="B377" t="str">
            <v>ハンドオーガー</v>
          </cell>
          <cell r="C377" t="str">
            <v>ポストホールφ１５０</v>
          </cell>
          <cell r="D377" t="str">
            <v>日</v>
          </cell>
          <cell r="E377">
            <v>599</v>
          </cell>
          <cell r="G377">
            <v>376</v>
          </cell>
        </row>
        <row r="378">
          <cell r="B378" t="str">
            <v>フオイルサンプラー</v>
          </cell>
          <cell r="C378" t="str">
            <v>スウェーデン式</v>
          </cell>
          <cell r="D378" t="str">
            <v>日</v>
          </cell>
          <cell r="E378">
            <v>25928</v>
          </cell>
          <cell r="G378">
            <v>377</v>
          </cell>
        </row>
        <row r="379">
          <cell r="B379" t="str">
            <v>シンウォールサンプラー</v>
          </cell>
          <cell r="C379" t="str">
            <v>固定ピストン型φ７５</v>
          </cell>
          <cell r="D379" t="str">
            <v>日</v>
          </cell>
          <cell r="E379">
            <v>752</v>
          </cell>
          <cell r="G379">
            <v>378</v>
          </cell>
        </row>
        <row r="380">
          <cell r="B380" t="str">
            <v>デニソンサンプラー</v>
          </cell>
          <cell r="C380" t="str">
            <v>φ１１６×９００m/m</v>
          </cell>
          <cell r="D380" t="str">
            <v>日</v>
          </cell>
          <cell r="E380">
            <v>1697</v>
          </cell>
          <cell r="G380">
            <v>379</v>
          </cell>
        </row>
        <row r="381">
          <cell r="B381" t="str">
            <v>コーンペネトロメーター</v>
          </cell>
          <cell r="D381" t="str">
            <v>日</v>
          </cell>
          <cell r="E381">
            <v>539</v>
          </cell>
          <cell r="G381">
            <v>380</v>
          </cell>
        </row>
        <row r="382">
          <cell r="B382" t="str">
            <v>土研式貫入試験器</v>
          </cell>
          <cell r="D382" t="str">
            <v>日</v>
          </cell>
          <cell r="E382">
            <v>565</v>
          </cell>
          <cell r="G382">
            <v>381</v>
          </cell>
        </row>
        <row r="383">
          <cell r="B383" t="str">
            <v>スウェーデン式サウンディング</v>
          </cell>
          <cell r="D383" t="str">
            <v>日</v>
          </cell>
          <cell r="E383">
            <v>1149</v>
          </cell>
          <cell r="G383">
            <v>382</v>
          </cell>
        </row>
        <row r="384">
          <cell r="B384" t="str">
            <v>標準貫入試験器</v>
          </cell>
          <cell r="D384" t="str">
            <v>日</v>
          </cell>
          <cell r="E384">
            <v>993</v>
          </cell>
          <cell r="G384">
            <v>383</v>
          </cell>
        </row>
        <row r="385">
          <cell r="B385" t="str">
            <v>ベーン試験器</v>
          </cell>
          <cell r="D385" t="str">
            <v>日</v>
          </cell>
          <cell r="E385">
            <v>4040</v>
          </cell>
          <cell r="G385">
            <v>384</v>
          </cell>
        </row>
        <row r="386">
          <cell r="B386" t="str">
            <v>オランダ式</v>
          </cell>
          <cell r="C386" t="str">
            <v>手動式２ｔ</v>
          </cell>
          <cell r="D386" t="str">
            <v>日</v>
          </cell>
          <cell r="E386">
            <v>11315</v>
          </cell>
          <cell r="G386">
            <v>385</v>
          </cell>
        </row>
        <row r="387">
          <cell r="B387" t="str">
            <v>貫入試験器</v>
          </cell>
          <cell r="C387" t="str">
            <v>油圧式１０ｔ</v>
          </cell>
          <cell r="D387" t="str">
            <v>日</v>
          </cell>
          <cell r="E387">
            <v>24324</v>
          </cell>
          <cell r="G387">
            <v>386</v>
          </cell>
        </row>
        <row r="388">
          <cell r="B388" t="str">
            <v>横方向Ｋ値測定器</v>
          </cell>
          <cell r="C388" t="str">
            <v>ＬＬＴ</v>
          </cell>
          <cell r="D388" t="str">
            <v>日</v>
          </cell>
          <cell r="E388">
            <v>4294</v>
          </cell>
          <cell r="G388">
            <v>387</v>
          </cell>
        </row>
        <row r="389">
          <cell r="B389" t="str">
            <v>透水試験器</v>
          </cell>
          <cell r="D389" t="str">
            <v>日</v>
          </cell>
          <cell r="E389">
            <v>1955</v>
          </cell>
          <cell r="G389">
            <v>388</v>
          </cell>
        </row>
        <row r="390">
          <cell r="B390" t="str">
            <v>湧水圧測定器</v>
          </cell>
          <cell r="C390" t="str">
            <v>６６ｍｍ</v>
          </cell>
          <cell r="D390" t="str">
            <v>日</v>
          </cell>
          <cell r="E390">
            <v>11049</v>
          </cell>
          <cell r="G390">
            <v>389</v>
          </cell>
        </row>
        <row r="391">
          <cell r="B391" t="str">
            <v>弾性波探査機</v>
          </cell>
          <cell r="C391" t="str">
            <v>１２成分</v>
          </cell>
          <cell r="D391" t="str">
            <v>日</v>
          </cell>
          <cell r="E391">
            <v>5524</v>
          </cell>
          <cell r="G391">
            <v>390</v>
          </cell>
        </row>
        <row r="392">
          <cell r="B392" t="str">
            <v>弾性波探査機</v>
          </cell>
          <cell r="C392" t="str">
            <v>２４成分</v>
          </cell>
          <cell r="D392" t="str">
            <v>日</v>
          </cell>
          <cell r="E392">
            <v>10135</v>
          </cell>
          <cell r="G392">
            <v>391</v>
          </cell>
        </row>
        <row r="393">
          <cell r="B393" t="str">
            <v>間隙水圧測定器（電気式）</v>
          </cell>
          <cell r="D393" t="str">
            <v>日</v>
          </cell>
          <cell r="E393">
            <v>2022</v>
          </cell>
          <cell r="G393">
            <v>392</v>
          </cell>
        </row>
        <row r="394">
          <cell r="B394" t="str">
            <v>電気検層器</v>
          </cell>
          <cell r="C394" t="str">
            <v>直流型</v>
          </cell>
          <cell r="D394" t="str">
            <v>日</v>
          </cell>
          <cell r="E394">
            <v>7840</v>
          </cell>
          <cell r="G394">
            <v>393</v>
          </cell>
        </row>
        <row r="395">
          <cell r="B395" t="str">
            <v>横方向Ｋ値測定器</v>
          </cell>
          <cell r="C395" t="str">
            <v>ＬＬＴ　高圧用</v>
          </cell>
          <cell r="D395" t="str">
            <v>日</v>
          </cell>
          <cell r="E395">
            <v>15592</v>
          </cell>
          <cell r="G395">
            <v>394</v>
          </cell>
        </row>
        <row r="396">
          <cell r="B396" t="str">
            <v>水頭測定器</v>
          </cell>
          <cell r="D396" t="str">
            <v>日</v>
          </cell>
          <cell r="E396">
            <v>521</v>
          </cell>
          <cell r="G396">
            <v>395</v>
          </cell>
        </row>
        <row r="397">
          <cell r="B397" t="str">
            <v>さく岩機</v>
          </cell>
          <cell r="C397" t="str">
            <v>レッグハンマー４０kg級</v>
          </cell>
          <cell r="D397" t="str">
            <v>日</v>
          </cell>
          <cell r="E397">
            <v>1300</v>
          </cell>
          <cell r="G397">
            <v>396</v>
          </cell>
        </row>
        <row r="398">
          <cell r="B398" t="str">
            <v>ビックハンマ</v>
          </cell>
          <cell r="D398" t="str">
            <v>日</v>
          </cell>
          <cell r="E398">
            <v>164</v>
          </cell>
          <cell r="G398">
            <v>397</v>
          </cell>
        </row>
        <row r="399">
          <cell r="B399" t="str">
            <v>空気圧縮機（リース）</v>
          </cell>
          <cell r="C399" t="str">
            <v>可搬式ｴﾝｼﾞﾝ掛吐出量5.0m3/分</v>
          </cell>
          <cell r="D399" t="str">
            <v>日</v>
          </cell>
          <cell r="E399">
            <v>3100</v>
          </cell>
          <cell r="G399">
            <v>398</v>
          </cell>
        </row>
        <row r="400">
          <cell r="C400" t="str">
            <v>可搬式ｴﾝｼﾞﾝ掛吐出量7.6m3/分</v>
          </cell>
          <cell r="D400" t="str">
            <v>日</v>
          </cell>
          <cell r="E400">
            <v>3740</v>
          </cell>
          <cell r="G400">
            <v>399</v>
          </cell>
        </row>
        <row r="401">
          <cell r="C401" t="str">
            <v>可搬式ｴﾝｼﾞﾝ掛吐出量10.6m3/分</v>
          </cell>
          <cell r="D401" t="str">
            <v>日</v>
          </cell>
          <cell r="E401">
            <v>4970</v>
          </cell>
          <cell r="G401">
            <v>400</v>
          </cell>
        </row>
        <row r="402">
          <cell r="B402" t="str">
            <v>発動発電機</v>
          </cell>
          <cell r="C402" t="str">
            <v>ﾃﾞｨｰｾﾞﾙｴﾝｼﾞﾝ３ＫＶＡ</v>
          </cell>
          <cell r="D402" t="str">
            <v>日</v>
          </cell>
          <cell r="E402">
            <v>628</v>
          </cell>
          <cell r="G402">
            <v>401</v>
          </cell>
        </row>
        <row r="403">
          <cell r="C403" t="str">
            <v>ﾃﾞｨｰｾﾞﾙｴﾝｼﾞﾝ５ＫＶＡ</v>
          </cell>
          <cell r="D403" t="str">
            <v>日</v>
          </cell>
          <cell r="E403">
            <v>1020</v>
          </cell>
          <cell r="G403">
            <v>402</v>
          </cell>
        </row>
        <row r="404">
          <cell r="C404" t="str">
            <v>ﾃﾞｨｰｾﾞﾙｴﾝｼﾞﾝ１５ＫＶＡ</v>
          </cell>
          <cell r="D404" t="str">
            <v>日</v>
          </cell>
          <cell r="E404">
            <v>2630</v>
          </cell>
          <cell r="G404">
            <v>403</v>
          </cell>
        </row>
        <row r="405">
          <cell r="C405" t="str">
            <v>ﾃﾞｨｰｾﾞﾙｴﾝｼﾞﾝ２０ＫＶＡ</v>
          </cell>
          <cell r="D405" t="str">
            <v>日</v>
          </cell>
          <cell r="E405">
            <v>3300</v>
          </cell>
          <cell r="G405">
            <v>404</v>
          </cell>
        </row>
        <row r="406">
          <cell r="B406" t="str">
            <v>グラウトポンプ２.５ＫＷ</v>
          </cell>
          <cell r="C406" t="str">
            <v>横型単筒１５～３０</v>
          </cell>
          <cell r="D406" t="str">
            <v>日</v>
          </cell>
          <cell r="E406">
            <v>1870</v>
          </cell>
          <cell r="G406">
            <v>405</v>
          </cell>
        </row>
        <row r="407">
          <cell r="B407" t="str">
            <v>グラウトポンプ４.２ＫＷ</v>
          </cell>
          <cell r="C407" t="str">
            <v>横型単筒３０～７０</v>
          </cell>
          <cell r="D407" t="str">
            <v>日</v>
          </cell>
          <cell r="E407">
            <v>2550</v>
          </cell>
          <cell r="G407">
            <v>406</v>
          </cell>
        </row>
        <row r="408">
          <cell r="B408" t="str">
            <v>グラウトポンプ</v>
          </cell>
          <cell r="C408" t="str">
            <v>横型２連動３７～１００</v>
          </cell>
          <cell r="D408" t="str">
            <v>日</v>
          </cell>
          <cell r="E408">
            <v>3930</v>
          </cell>
          <cell r="G408">
            <v>407</v>
          </cell>
        </row>
        <row r="409">
          <cell r="C409" t="str">
            <v>横型２連動２００</v>
          </cell>
          <cell r="D409" t="str">
            <v>日</v>
          </cell>
          <cell r="E409">
            <v>4630</v>
          </cell>
          <cell r="G409">
            <v>408</v>
          </cell>
        </row>
        <row r="410">
          <cell r="C410" t="str">
            <v>横型２連動３００</v>
          </cell>
          <cell r="D410" t="str">
            <v>日</v>
          </cell>
          <cell r="E410">
            <v>8140</v>
          </cell>
          <cell r="G410">
            <v>409</v>
          </cell>
        </row>
        <row r="411">
          <cell r="C411" t="str">
            <v>横型２連動３５０～４００</v>
          </cell>
          <cell r="D411" t="str">
            <v>日</v>
          </cell>
          <cell r="E411">
            <v>10100</v>
          </cell>
          <cell r="G411">
            <v>410</v>
          </cell>
        </row>
        <row r="412">
          <cell r="B412" t="str">
            <v>グラウドミキサー</v>
          </cell>
          <cell r="C412" t="str">
            <v>立型２　２００×２</v>
          </cell>
          <cell r="D412" t="str">
            <v>日</v>
          </cell>
          <cell r="E412">
            <v>2010</v>
          </cell>
          <cell r="G412">
            <v>411</v>
          </cell>
        </row>
        <row r="413">
          <cell r="C413" t="str">
            <v>横型２　２００×２</v>
          </cell>
          <cell r="D413" t="str">
            <v>日</v>
          </cell>
          <cell r="E413">
            <v>1600</v>
          </cell>
          <cell r="G413">
            <v>412</v>
          </cell>
        </row>
        <row r="414">
          <cell r="C414" t="str">
            <v>横型３　２００×２</v>
          </cell>
          <cell r="D414" t="str">
            <v>日</v>
          </cell>
          <cell r="E414">
            <v>1870</v>
          </cell>
          <cell r="G414">
            <v>413</v>
          </cell>
        </row>
        <row r="415">
          <cell r="B415" t="str">
            <v>タービンポンプ</v>
          </cell>
          <cell r="C415" t="str">
            <v>口径４０ｍｍ２段</v>
          </cell>
          <cell r="D415" t="str">
            <v>日</v>
          </cell>
          <cell r="E415">
            <v>635</v>
          </cell>
          <cell r="F415" t="str">
            <v>小型多段遠心ポンプ</v>
          </cell>
          <cell r="G415">
            <v>414</v>
          </cell>
        </row>
        <row r="416">
          <cell r="C416" t="str">
            <v>口径４０ｍｍ３段</v>
          </cell>
          <cell r="D416" t="str">
            <v>日</v>
          </cell>
          <cell r="E416">
            <v>707</v>
          </cell>
          <cell r="F416" t="str">
            <v>小型多段遠心ポンプ</v>
          </cell>
          <cell r="G416">
            <v>415</v>
          </cell>
        </row>
        <row r="417">
          <cell r="C417" t="str">
            <v>口径４０ｍｍ４段</v>
          </cell>
          <cell r="D417" t="str">
            <v>日</v>
          </cell>
          <cell r="E417">
            <v>891</v>
          </cell>
          <cell r="F417" t="str">
            <v>小型多段遠心ポンプ</v>
          </cell>
          <cell r="G417">
            <v>416</v>
          </cell>
        </row>
        <row r="418">
          <cell r="C418" t="str">
            <v>口径４０ｍｍ５段</v>
          </cell>
          <cell r="D418" t="str">
            <v>日</v>
          </cell>
          <cell r="E418">
            <v>996</v>
          </cell>
          <cell r="F418" t="str">
            <v>小型多段遠心ポンプ</v>
          </cell>
          <cell r="G418">
            <v>417</v>
          </cell>
        </row>
        <row r="419">
          <cell r="B419" t="str">
            <v>トラック</v>
          </cell>
          <cell r="C419" t="str">
            <v>２ｔ（運転時間当たり）</v>
          </cell>
          <cell r="D419" t="str">
            <v>時</v>
          </cell>
          <cell r="E419">
            <v>304</v>
          </cell>
          <cell r="G419">
            <v>418</v>
          </cell>
        </row>
        <row r="420">
          <cell r="C420" t="str">
            <v>２ｔ（供用日当たり）</v>
          </cell>
          <cell r="D420" t="str">
            <v>日</v>
          </cell>
          <cell r="E420">
            <v>1860</v>
          </cell>
          <cell r="G420">
            <v>419</v>
          </cell>
        </row>
        <row r="421">
          <cell r="B421" t="str">
            <v>作業船</v>
          </cell>
          <cell r="C421" t="str">
            <v>ＦＲＰ製ディーゼル３ｔ</v>
          </cell>
          <cell r="D421" t="str">
            <v>日</v>
          </cell>
          <cell r="E421">
            <v>7350</v>
          </cell>
          <cell r="G421">
            <v>420</v>
          </cell>
        </row>
        <row r="422">
          <cell r="C422" t="str">
            <v>ＦＲＰ製ディーゼル４.９ｔ</v>
          </cell>
          <cell r="D422" t="str">
            <v>日</v>
          </cell>
          <cell r="E422">
            <v>11300</v>
          </cell>
          <cell r="G422">
            <v>421</v>
          </cell>
        </row>
        <row r="423">
          <cell r="B423" t="str">
            <v>特装車（リース）</v>
          </cell>
          <cell r="C423" t="str">
            <v>クローラ型油圧ダンプ式１ｔ</v>
          </cell>
          <cell r="D423" t="str">
            <v>日</v>
          </cell>
          <cell r="E423">
            <v>7650</v>
          </cell>
          <cell r="G423">
            <v>422</v>
          </cell>
        </row>
        <row r="424">
          <cell r="B424" t="str">
            <v>モノレール運搬材損料</v>
          </cell>
          <cell r="C424" t="str">
            <v>小型（２００kg）</v>
          </cell>
          <cell r="D424" t="str">
            <v>日</v>
          </cell>
          <cell r="E424">
            <v>1230</v>
          </cell>
          <cell r="G424">
            <v>423</v>
          </cell>
        </row>
        <row r="425">
          <cell r="C425" t="str">
            <v>中型（５００kg）</v>
          </cell>
          <cell r="D425" t="str">
            <v>日</v>
          </cell>
          <cell r="E425">
            <v>1990</v>
          </cell>
          <cell r="G425">
            <v>424</v>
          </cell>
        </row>
        <row r="426">
          <cell r="B426" t="str">
            <v>ラックレール損料</v>
          </cell>
          <cell r="C426" t="str">
            <v>小型（２００kg）100m当り</v>
          </cell>
          <cell r="D426" t="str">
            <v>日</v>
          </cell>
          <cell r="E426">
            <v>197</v>
          </cell>
          <cell r="G426">
            <v>425</v>
          </cell>
        </row>
        <row r="427">
          <cell r="C427" t="str">
            <v>中型（５００kg）100m当り</v>
          </cell>
          <cell r="D427" t="str">
            <v>日</v>
          </cell>
          <cell r="E427">
            <v>423</v>
          </cell>
          <cell r="G427">
            <v>426</v>
          </cell>
        </row>
        <row r="428">
          <cell r="B428" t="str">
            <v>ケーブルクレーンウィンチ損料</v>
          </cell>
          <cell r="C428" t="str">
            <v>小型（７.５ＰＳ）</v>
          </cell>
          <cell r="D428" t="str">
            <v>日</v>
          </cell>
          <cell r="E428">
            <v>4140</v>
          </cell>
          <cell r="G428">
            <v>427</v>
          </cell>
        </row>
        <row r="429">
          <cell r="C429" t="str">
            <v>中型（１５.０ＰＳ）</v>
          </cell>
          <cell r="D429" t="str">
            <v>日</v>
          </cell>
          <cell r="E429">
            <v>5010</v>
          </cell>
          <cell r="G429">
            <v>428</v>
          </cell>
        </row>
        <row r="430">
          <cell r="B430" t="str">
            <v>ｹｰﾌﾞﾙｸﾚｰﾝﾜｲﾔﾛｰﾌﾟ損料</v>
          </cell>
          <cell r="C430" t="str">
            <v>小型（７.５ＰＳ）200m当り</v>
          </cell>
          <cell r="D430" t="str">
            <v>日</v>
          </cell>
          <cell r="E430">
            <v>241</v>
          </cell>
          <cell r="G430">
            <v>429</v>
          </cell>
        </row>
        <row r="431">
          <cell r="C431" t="str">
            <v>中型（１５.０ＰＳ）300m当り</v>
          </cell>
          <cell r="D431" t="str">
            <v>日</v>
          </cell>
          <cell r="E431">
            <v>522</v>
          </cell>
          <cell r="G431">
            <v>430</v>
          </cell>
        </row>
        <row r="432">
          <cell r="A432" t="str">
            <v>物理探査</v>
          </cell>
          <cell r="B432" t="str">
            <v>受信器ケーブル</v>
          </cell>
          <cell r="C432" t="str">
            <v>５ｍピッチ ２４ｃｈ</v>
          </cell>
          <cell r="D432" t="str">
            <v>10m</v>
          </cell>
          <cell r="E432">
            <v>9450</v>
          </cell>
          <cell r="G432">
            <v>431</v>
          </cell>
        </row>
        <row r="433">
          <cell r="C433" t="str">
            <v>10ｍピッチ ２４ｃｈ</v>
          </cell>
          <cell r="D433" t="str">
            <v>10m</v>
          </cell>
          <cell r="E433">
            <v>10300</v>
          </cell>
          <cell r="G433">
            <v>432</v>
          </cell>
        </row>
        <row r="434">
          <cell r="A434" t="str">
            <v>連絡車運転費</v>
          </cell>
          <cell r="B434" t="str">
            <v>ライトバン運転費（２Ｈ）</v>
          </cell>
          <cell r="C434" t="str">
            <v>１５００ｃｃ</v>
          </cell>
          <cell r="D434" t="str">
            <v>日</v>
          </cell>
          <cell r="E434">
            <v>1670</v>
          </cell>
          <cell r="G434">
            <v>433</v>
          </cell>
        </row>
        <row r="435">
          <cell r="B435" t="str">
            <v>ライトバン運転費（４Ｈ）</v>
          </cell>
          <cell r="C435" t="str">
            <v>１５００ｃｃ</v>
          </cell>
          <cell r="D435" t="str">
            <v>日</v>
          </cell>
          <cell r="E435">
            <v>2590</v>
          </cell>
          <cell r="G435">
            <v>434</v>
          </cell>
        </row>
        <row r="436">
          <cell r="A436" t="str">
            <v>成果検定料</v>
          </cell>
          <cell r="B436" t="str">
            <v>1級基準点測量（GPS）</v>
          </cell>
          <cell r="D436" t="str">
            <v>点</v>
          </cell>
          <cell r="E436">
            <v>14100</v>
          </cell>
          <cell r="G436">
            <v>435</v>
          </cell>
        </row>
        <row r="437">
          <cell r="B437" t="str">
            <v>2級基準点測量（GPS）</v>
          </cell>
          <cell r="D437" t="str">
            <v>点</v>
          </cell>
          <cell r="E437">
            <v>13200</v>
          </cell>
          <cell r="G437">
            <v>436</v>
          </cell>
        </row>
        <row r="438">
          <cell r="B438" t="str">
            <v>3級基準点測量（ﾃﾞｰﾀｺﾚｸﾀ）</v>
          </cell>
          <cell r="D438" t="str">
            <v>点</v>
          </cell>
          <cell r="E438">
            <v>8600</v>
          </cell>
          <cell r="G438">
            <v>437</v>
          </cell>
        </row>
        <row r="439">
          <cell r="B439" t="str">
            <v>4級基準点測量（ﾃﾞｰﾀｺﾚｸﾀ）</v>
          </cell>
          <cell r="D439" t="str">
            <v>点</v>
          </cell>
          <cell r="E439">
            <v>2600</v>
          </cell>
          <cell r="G439">
            <v>438</v>
          </cell>
        </row>
        <row r="440">
          <cell r="B440" t="str">
            <v>1級水準測量（ﾃﾞｰﾀｺﾚｸﾀ）</v>
          </cell>
          <cell r="D440" t="str">
            <v>km</v>
          </cell>
          <cell r="E440">
            <v>4100</v>
          </cell>
          <cell r="G440">
            <v>439</v>
          </cell>
        </row>
        <row r="441">
          <cell r="B441" t="str">
            <v>2級水準測量（ﾃﾞｰﾀｺﾚｸﾀ）</v>
          </cell>
          <cell r="D441" t="str">
            <v>km</v>
          </cell>
          <cell r="E441">
            <v>3500</v>
          </cell>
          <cell r="G441">
            <v>440</v>
          </cell>
        </row>
        <row r="442">
          <cell r="B442" t="str">
            <v>3級水準測量</v>
          </cell>
          <cell r="D442" t="str">
            <v>km</v>
          </cell>
          <cell r="E442">
            <v>4200</v>
          </cell>
          <cell r="G442">
            <v>441</v>
          </cell>
        </row>
        <row r="443">
          <cell r="B443" t="str">
            <v>4級水準測量</v>
          </cell>
          <cell r="D443" t="str">
            <v>km</v>
          </cell>
          <cell r="E443">
            <v>4000</v>
          </cell>
          <cell r="G443">
            <v>442</v>
          </cell>
        </row>
        <row r="444">
          <cell r="B444" t="str">
            <v>簡易水準測量</v>
          </cell>
          <cell r="D444" t="str">
            <v>km</v>
          </cell>
          <cell r="E444">
            <v>4000</v>
          </cell>
          <cell r="G444">
            <v>443</v>
          </cell>
        </row>
        <row r="445">
          <cell r="B445" t="str">
            <v>空中写真密着（ﾓﾉｸﾛ）</v>
          </cell>
          <cell r="D445" t="str">
            <v>枚</v>
          </cell>
          <cell r="E445">
            <v>1200</v>
          </cell>
          <cell r="G445">
            <v>444</v>
          </cell>
        </row>
        <row r="446">
          <cell r="B446" t="str">
            <v>空中写真密着（ｶﾗｰ）</v>
          </cell>
          <cell r="D446" t="str">
            <v>枚</v>
          </cell>
          <cell r="E446">
            <v>1400</v>
          </cell>
          <cell r="G446">
            <v>445</v>
          </cell>
        </row>
        <row r="447">
          <cell r="B447" t="str">
            <v>1/500地図</v>
          </cell>
          <cell r="C447" t="str">
            <v>A</v>
          </cell>
          <cell r="D447" t="str">
            <v>面</v>
          </cell>
          <cell r="E447">
            <v>70100</v>
          </cell>
          <cell r="G447">
            <v>446</v>
          </cell>
        </row>
        <row r="448">
          <cell r="C448" t="str">
            <v>B</v>
          </cell>
          <cell r="D448" t="str">
            <v>面</v>
          </cell>
          <cell r="E448">
            <v>58420</v>
          </cell>
          <cell r="G448">
            <v>447</v>
          </cell>
        </row>
        <row r="449">
          <cell r="C449" t="str">
            <v>C</v>
          </cell>
          <cell r="D449" t="str">
            <v>面</v>
          </cell>
          <cell r="E449">
            <v>46730</v>
          </cell>
          <cell r="G449">
            <v>448</v>
          </cell>
        </row>
        <row r="450">
          <cell r="B450" t="str">
            <v>1/2500地図</v>
          </cell>
          <cell r="C450" t="str">
            <v>A</v>
          </cell>
          <cell r="D450" t="str">
            <v>面</v>
          </cell>
          <cell r="E450">
            <v>87010</v>
          </cell>
          <cell r="G450">
            <v>449</v>
          </cell>
        </row>
        <row r="451">
          <cell r="C451" t="str">
            <v>B</v>
          </cell>
          <cell r="D451" t="str">
            <v>面</v>
          </cell>
          <cell r="E451">
            <v>72510</v>
          </cell>
          <cell r="G451">
            <v>450</v>
          </cell>
        </row>
        <row r="452">
          <cell r="C452" t="str">
            <v>C</v>
          </cell>
          <cell r="D452" t="str">
            <v>面</v>
          </cell>
          <cell r="E452">
            <v>58000</v>
          </cell>
          <cell r="G452">
            <v>451</v>
          </cell>
        </row>
        <row r="453">
          <cell r="B453" t="str">
            <v>1/5000地図</v>
          </cell>
          <cell r="C453" t="str">
            <v>A</v>
          </cell>
          <cell r="D453" t="str">
            <v>面</v>
          </cell>
          <cell r="E453">
            <v>123550</v>
          </cell>
          <cell r="G453">
            <v>452</v>
          </cell>
        </row>
        <row r="454">
          <cell r="C454" t="str">
            <v>B</v>
          </cell>
          <cell r="D454" t="str">
            <v>面</v>
          </cell>
          <cell r="E454">
            <v>102960</v>
          </cell>
          <cell r="G454">
            <v>453</v>
          </cell>
        </row>
        <row r="455">
          <cell r="C455" t="str">
            <v>C</v>
          </cell>
          <cell r="D455" t="str">
            <v>面</v>
          </cell>
          <cell r="E455">
            <v>82360</v>
          </cell>
          <cell r="G455">
            <v>454</v>
          </cell>
        </row>
        <row r="456">
          <cell r="B456" t="str">
            <v>1/10000地図</v>
          </cell>
          <cell r="C456" t="str">
            <v>A</v>
          </cell>
          <cell r="D456" t="str">
            <v>面</v>
          </cell>
          <cell r="E456">
            <v>301240</v>
          </cell>
          <cell r="G456">
            <v>455</v>
          </cell>
        </row>
        <row r="457">
          <cell r="C457" t="str">
            <v>B</v>
          </cell>
          <cell r="D457" t="str">
            <v>面</v>
          </cell>
          <cell r="E457">
            <v>251040</v>
          </cell>
          <cell r="G457">
            <v>456</v>
          </cell>
        </row>
        <row r="458">
          <cell r="C458" t="str">
            <v>C</v>
          </cell>
          <cell r="D458" t="str">
            <v>面</v>
          </cell>
          <cell r="E458">
            <v>200830</v>
          </cell>
          <cell r="G458">
            <v>457</v>
          </cell>
        </row>
        <row r="459">
          <cell r="B459" t="str">
            <v>1/2500地図修正</v>
          </cell>
          <cell r="C459" t="str">
            <v>A</v>
          </cell>
          <cell r="D459" t="str">
            <v>面</v>
          </cell>
          <cell r="E459">
            <v>79770</v>
          </cell>
          <cell r="G459">
            <v>458</v>
          </cell>
        </row>
        <row r="460">
          <cell r="C460" t="str">
            <v>B</v>
          </cell>
          <cell r="D460" t="str">
            <v>面</v>
          </cell>
          <cell r="E460">
            <v>66480</v>
          </cell>
          <cell r="G460">
            <v>459</v>
          </cell>
        </row>
        <row r="461">
          <cell r="C461" t="str">
            <v>C</v>
          </cell>
          <cell r="D461" t="str">
            <v>面</v>
          </cell>
          <cell r="E461">
            <v>53180</v>
          </cell>
          <cell r="G461">
            <v>460</v>
          </cell>
        </row>
        <row r="462">
          <cell r="B462" t="str">
            <v>1/5000写真図</v>
          </cell>
          <cell r="D462" t="str">
            <v>面</v>
          </cell>
          <cell r="E462">
            <v>31440</v>
          </cell>
          <cell r="G462">
            <v>461</v>
          </cell>
        </row>
        <row r="463">
          <cell r="B463" t="str">
            <v>1/1000地図</v>
          </cell>
          <cell r="C463" t="str">
            <v>A</v>
          </cell>
          <cell r="D463" t="str">
            <v>面</v>
          </cell>
          <cell r="E463">
            <v>69620</v>
          </cell>
          <cell r="G463">
            <v>462</v>
          </cell>
        </row>
        <row r="464">
          <cell r="C464" t="str">
            <v>B</v>
          </cell>
          <cell r="D464" t="str">
            <v>面</v>
          </cell>
          <cell r="E464">
            <v>58020</v>
          </cell>
          <cell r="G464">
            <v>463</v>
          </cell>
        </row>
        <row r="465">
          <cell r="C465" t="str">
            <v>C</v>
          </cell>
          <cell r="D465" t="str">
            <v>面</v>
          </cell>
          <cell r="E465">
            <v>46410</v>
          </cell>
          <cell r="G465">
            <v>464</v>
          </cell>
        </row>
        <row r="466">
          <cell r="B466" t="str">
            <v>1/5000地図修正</v>
          </cell>
          <cell r="C466" t="str">
            <v>A</v>
          </cell>
          <cell r="D466" t="str">
            <v>面</v>
          </cell>
          <cell r="E466">
            <v>78760</v>
          </cell>
          <cell r="G466">
            <v>465</v>
          </cell>
        </row>
        <row r="467">
          <cell r="C467" t="str">
            <v>B</v>
          </cell>
          <cell r="D467" t="str">
            <v>面</v>
          </cell>
          <cell r="E467">
            <v>65640</v>
          </cell>
          <cell r="G467">
            <v>466</v>
          </cell>
        </row>
        <row r="468">
          <cell r="C468" t="str">
            <v>C</v>
          </cell>
          <cell r="D468" t="str">
            <v>面</v>
          </cell>
          <cell r="E468">
            <v>52510</v>
          </cell>
          <cell r="G468">
            <v>467</v>
          </cell>
        </row>
        <row r="469">
          <cell r="B469" t="str">
            <v>渡河（海）水準測量</v>
          </cell>
          <cell r="D469" t="str">
            <v>個所</v>
          </cell>
          <cell r="E469">
            <v>25800</v>
          </cell>
          <cell r="G469">
            <v>468</v>
          </cell>
        </row>
        <row r="470">
          <cell r="B470" t="str">
            <v>1/1000地図修正</v>
          </cell>
          <cell r="C470" t="str">
            <v>A</v>
          </cell>
          <cell r="D470" t="str">
            <v>面</v>
          </cell>
          <cell r="E470">
            <v>63440</v>
          </cell>
          <cell r="G470">
            <v>469</v>
          </cell>
        </row>
        <row r="471">
          <cell r="C471" t="str">
            <v>B</v>
          </cell>
          <cell r="D471" t="str">
            <v>面</v>
          </cell>
          <cell r="E471">
            <v>52870</v>
          </cell>
          <cell r="G471">
            <v>470</v>
          </cell>
        </row>
        <row r="472">
          <cell r="C472" t="str">
            <v>C</v>
          </cell>
          <cell r="D472" t="str">
            <v>面</v>
          </cell>
          <cell r="E472">
            <v>42290</v>
          </cell>
          <cell r="G472">
            <v>471</v>
          </cell>
        </row>
        <row r="473">
          <cell r="B473" t="str">
            <v>1/10000地図修正</v>
          </cell>
          <cell r="C473" t="str">
            <v>A</v>
          </cell>
          <cell r="D473" t="str">
            <v>面</v>
          </cell>
          <cell r="E473">
            <v>196990</v>
          </cell>
          <cell r="G473">
            <v>472</v>
          </cell>
        </row>
        <row r="474">
          <cell r="C474" t="str">
            <v>B</v>
          </cell>
          <cell r="D474" t="str">
            <v>面</v>
          </cell>
          <cell r="E474">
            <v>164160</v>
          </cell>
          <cell r="G474">
            <v>473</v>
          </cell>
        </row>
        <row r="475">
          <cell r="C475" t="str">
            <v>C</v>
          </cell>
          <cell r="D475" t="str">
            <v>面</v>
          </cell>
          <cell r="E475">
            <v>131320</v>
          </cell>
          <cell r="G475">
            <v>474</v>
          </cell>
        </row>
        <row r="476">
          <cell r="B476" t="str">
            <v>1/2500→1/5000地図編集</v>
          </cell>
          <cell r="C476" t="str">
            <v>A</v>
          </cell>
          <cell r="D476" t="str">
            <v>面</v>
          </cell>
          <cell r="E476">
            <v>28080</v>
          </cell>
          <cell r="G476">
            <v>475</v>
          </cell>
        </row>
        <row r="477">
          <cell r="C477" t="str">
            <v>B</v>
          </cell>
          <cell r="D477" t="str">
            <v>面</v>
          </cell>
          <cell r="E477">
            <v>23400</v>
          </cell>
          <cell r="G477">
            <v>476</v>
          </cell>
        </row>
        <row r="478">
          <cell r="C478" t="str">
            <v>C</v>
          </cell>
          <cell r="D478" t="str">
            <v>面</v>
          </cell>
          <cell r="E478">
            <v>18720</v>
          </cell>
          <cell r="G478">
            <v>477</v>
          </cell>
        </row>
        <row r="479">
          <cell r="B479" t="str">
            <v>3級基準点測量（GPS）</v>
          </cell>
          <cell r="D479" t="str">
            <v>点</v>
          </cell>
          <cell r="E479">
            <v>6400</v>
          </cell>
          <cell r="G479">
            <v>478</v>
          </cell>
        </row>
        <row r="480">
          <cell r="B480" t="str">
            <v>4級基準点測量（GPS）</v>
          </cell>
          <cell r="D480" t="str">
            <v>点</v>
          </cell>
          <cell r="E480">
            <v>2600</v>
          </cell>
          <cell r="G480">
            <v>479</v>
          </cell>
        </row>
        <row r="481">
          <cell r="B481" t="str">
            <v>1級基準点測量</v>
          </cell>
          <cell r="D481" t="str">
            <v>点</v>
          </cell>
          <cell r="E481">
            <v>26200</v>
          </cell>
          <cell r="G481">
            <v>480</v>
          </cell>
        </row>
        <row r="482">
          <cell r="B482" t="str">
            <v>2級基準点測量</v>
          </cell>
          <cell r="D482" t="str">
            <v>点</v>
          </cell>
          <cell r="E482">
            <v>24400</v>
          </cell>
          <cell r="G482">
            <v>481</v>
          </cell>
        </row>
        <row r="483">
          <cell r="B483" t="str">
            <v>3級基準点測量</v>
          </cell>
          <cell r="D483" t="str">
            <v>点</v>
          </cell>
          <cell r="E483">
            <v>10600</v>
          </cell>
          <cell r="G483">
            <v>482</v>
          </cell>
        </row>
        <row r="484">
          <cell r="B484" t="str">
            <v>4級基準点測量</v>
          </cell>
          <cell r="D484" t="str">
            <v>点</v>
          </cell>
          <cell r="E484">
            <v>3300</v>
          </cell>
          <cell r="G484">
            <v>483</v>
          </cell>
        </row>
        <row r="485">
          <cell r="B485" t="str">
            <v>1級基準点測量（データコレクタ）</v>
          </cell>
          <cell r="D485" t="str">
            <v>点</v>
          </cell>
          <cell r="E485">
            <v>20900</v>
          </cell>
          <cell r="G485">
            <v>484</v>
          </cell>
        </row>
        <row r="486">
          <cell r="B486" t="str">
            <v>2級基準点測量（データコレクタ）</v>
          </cell>
          <cell r="D486" t="str">
            <v>点</v>
          </cell>
          <cell r="E486">
            <v>19500</v>
          </cell>
          <cell r="G486">
            <v>485</v>
          </cell>
        </row>
        <row r="487">
          <cell r="B487" t="str">
            <v>1級水準測量</v>
          </cell>
          <cell r="D487" t="str">
            <v>km</v>
          </cell>
          <cell r="E487">
            <v>4800</v>
          </cell>
          <cell r="G487">
            <v>486</v>
          </cell>
        </row>
        <row r="488">
          <cell r="B488" t="str">
            <v>2級水準測量</v>
          </cell>
          <cell r="D488" t="str">
            <v>km</v>
          </cell>
          <cell r="E488">
            <v>4600</v>
          </cell>
          <cell r="G488">
            <v>487</v>
          </cell>
        </row>
        <row r="489">
          <cell r="B489" t="str">
            <v>3級水準測量（ﾃﾞｰﾀｺﾚｸﾀ）</v>
          </cell>
          <cell r="D489" t="str">
            <v>km</v>
          </cell>
          <cell r="E489">
            <v>1800</v>
          </cell>
          <cell r="G489">
            <v>488</v>
          </cell>
        </row>
        <row r="490">
          <cell r="B490" t="str">
            <v>500ディジタルマッピング</v>
          </cell>
          <cell r="D490" t="str">
            <v>ファイル</v>
          </cell>
          <cell r="E490">
            <v>6930</v>
          </cell>
          <cell r="G490">
            <v>489</v>
          </cell>
        </row>
        <row r="491">
          <cell r="B491" t="str">
            <v>1000ディジタルマッピング</v>
          </cell>
          <cell r="D491" t="str">
            <v>ファイル</v>
          </cell>
          <cell r="E491">
            <v>19000</v>
          </cell>
          <cell r="G491">
            <v>490</v>
          </cell>
        </row>
        <row r="492">
          <cell r="B492" t="str">
            <v>2500ディジタルマッピング</v>
          </cell>
          <cell r="D492" t="str">
            <v>ファイル</v>
          </cell>
          <cell r="E492">
            <v>39150</v>
          </cell>
          <cell r="G492">
            <v>491</v>
          </cell>
        </row>
        <row r="493">
          <cell r="B493" t="str">
            <v>1/500地図修正 １面</v>
          </cell>
          <cell r="C493" t="str">
            <v>A</v>
          </cell>
          <cell r="D493" t="str">
            <v>面</v>
          </cell>
          <cell r="E493">
            <v>63400</v>
          </cell>
          <cell r="G493">
            <v>492</v>
          </cell>
        </row>
        <row r="494">
          <cell r="C494" t="str">
            <v>B</v>
          </cell>
          <cell r="D494" t="str">
            <v>面</v>
          </cell>
          <cell r="E494">
            <v>52830</v>
          </cell>
          <cell r="G494">
            <v>493</v>
          </cell>
        </row>
        <row r="495">
          <cell r="C495" t="str">
            <v>C</v>
          </cell>
          <cell r="D495" t="str">
            <v>面</v>
          </cell>
          <cell r="E495">
            <v>42260</v>
          </cell>
          <cell r="G495">
            <v>494</v>
          </cell>
        </row>
        <row r="496">
          <cell r="B496" t="str">
            <v>1/500地図修正 １k㎡</v>
          </cell>
          <cell r="C496" t="str">
            <v>A</v>
          </cell>
          <cell r="D496" t="str">
            <v>k㎡</v>
          </cell>
          <cell r="E496">
            <v>528330</v>
          </cell>
          <cell r="G496">
            <v>495</v>
          </cell>
        </row>
        <row r="497">
          <cell r="C497" t="str">
            <v>B</v>
          </cell>
          <cell r="D497" t="str">
            <v>k㎡</v>
          </cell>
          <cell r="E497">
            <v>440250</v>
          </cell>
          <cell r="G497">
            <v>496</v>
          </cell>
        </row>
        <row r="498">
          <cell r="C498" t="str">
            <v>C</v>
          </cell>
          <cell r="D498" t="str">
            <v>k㎡</v>
          </cell>
          <cell r="E498">
            <v>352160</v>
          </cell>
          <cell r="G498">
            <v>497</v>
          </cell>
        </row>
        <row r="499">
          <cell r="A499" t="str">
            <v>旅費交通費</v>
          </cell>
          <cell r="B499" t="str">
            <v>宿泊旅費</v>
          </cell>
          <cell r="C499" t="str">
            <v>3級以下30日未満の日数につき</v>
          </cell>
          <cell r="D499" t="str">
            <v>泊</v>
          </cell>
          <cell r="E499">
            <v>7050</v>
          </cell>
          <cell r="G499">
            <v>498</v>
          </cell>
        </row>
        <row r="500">
          <cell r="C500" t="str">
            <v>3級以下30日以上60日未満の日数</v>
          </cell>
          <cell r="D500" t="str">
            <v>泊</v>
          </cell>
          <cell r="E500">
            <v>6350</v>
          </cell>
          <cell r="G500">
            <v>499</v>
          </cell>
        </row>
        <row r="501">
          <cell r="C501" t="str">
            <v>3級以下60日以上の日数</v>
          </cell>
          <cell r="D501" t="str">
            <v>泊</v>
          </cell>
          <cell r="E501">
            <v>5640</v>
          </cell>
          <cell r="G501">
            <v>500</v>
          </cell>
        </row>
        <row r="502">
          <cell r="C502" t="str">
            <v>4級以上30日未満の日数につき</v>
          </cell>
          <cell r="D502" t="str">
            <v>泊</v>
          </cell>
          <cell r="E502">
            <v>8750</v>
          </cell>
          <cell r="G502">
            <v>501</v>
          </cell>
        </row>
        <row r="503">
          <cell r="C503" t="str">
            <v>4級以上30日以上60日未満の日数</v>
          </cell>
          <cell r="D503" t="str">
            <v>泊</v>
          </cell>
          <cell r="E503">
            <v>7860</v>
          </cell>
          <cell r="G503">
            <v>502</v>
          </cell>
        </row>
        <row r="504">
          <cell r="C504" t="str">
            <v>4級以上60日以上の日数</v>
          </cell>
          <cell r="D504" t="str">
            <v>泊</v>
          </cell>
          <cell r="E504">
            <v>7000</v>
          </cell>
          <cell r="G504">
            <v>503</v>
          </cell>
        </row>
        <row r="505">
          <cell r="A505" t="str">
            <v>電算使用料</v>
          </cell>
          <cell r="B505" t="str">
            <v>プログラム利用費</v>
          </cell>
          <cell r="D505" t="str">
            <v>式</v>
          </cell>
          <cell r="E505">
            <v>0</v>
          </cell>
          <cell r="F505" t="str">
            <v>調査積算システム用</v>
          </cell>
          <cell r="G505">
            <v>504</v>
          </cell>
        </row>
        <row r="506">
          <cell r="B506" t="str">
            <v>プログラム利用費経費</v>
          </cell>
          <cell r="D506" t="str">
            <v>式</v>
          </cell>
          <cell r="E506">
            <v>0</v>
          </cell>
          <cell r="F506" t="str">
            <v>調査積算用</v>
          </cell>
          <cell r="G506">
            <v>505</v>
          </cell>
        </row>
        <row r="507">
          <cell r="A507" t="str">
            <v>その他</v>
          </cell>
          <cell r="B507" t="str">
            <v>その他</v>
          </cell>
          <cell r="D507" t="str">
            <v>式</v>
          </cell>
          <cell r="E507">
            <v>0</v>
          </cell>
          <cell r="F507" t="str">
            <v>調査積算用</v>
          </cell>
          <cell r="G507">
            <v>506</v>
          </cell>
        </row>
        <row r="508">
          <cell r="A508" t="str">
            <v>道路交通料調査機械損料</v>
          </cell>
          <cell r="B508" t="str">
            <v>2ｔトラック</v>
          </cell>
          <cell r="C508" t="str">
            <v>（時間当たり）</v>
          </cell>
          <cell r="D508" t="str">
            <v>時</v>
          </cell>
          <cell r="E508">
            <v>304</v>
          </cell>
          <cell r="G508">
            <v>507</v>
          </cell>
        </row>
        <row r="509">
          <cell r="B509" t="str">
            <v>2ｔトラック</v>
          </cell>
          <cell r="C509" t="str">
            <v>（供用日当り）</v>
          </cell>
          <cell r="D509" t="str">
            <v>日</v>
          </cell>
          <cell r="E509">
            <v>1860</v>
          </cell>
          <cell r="G509">
            <v>508</v>
          </cell>
        </row>
        <row r="510">
          <cell r="B510" t="str">
            <v>15名乗マイクロバス</v>
          </cell>
          <cell r="C510" t="str">
            <v>（時間当たり）</v>
          </cell>
          <cell r="D510" t="str">
            <v>時</v>
          </cell>
          <cell r="E510">
            <v>344</v>
          </cell>
          <cell r="G510">
            <v>509</v>
          </cell>
        </row>
        <row r="511">
          <cell r="C511" t="str">
            <v>（供用日当り）</v>
          </cell>
          <cell r="D511" t="str">
            <v>日</v>
          </cell>
          <cell r="E511">
            <v>1040</v>
          </cell>
          <cell r="G511">
            <v>510</v>
          </cell>
        </row>
        <row r="512">
          <cell r="B512" t="str">
            <v>26名乗マイクロバス</v>
          </cell>
          <cell r="C512" t="str">
            <v>（時間当たり）</v>
          </cell>
          <cell r="D512" t="str">
            <v>時</v>
          </cell>
          <cell r="E512">
            <v>639</v>
          </cell>
          <cell r="G512">
            <v>511</v>
          </cell>
        </row>
        <row r="513">
          <cell r="C513" t="str">
            <v>（供用日当り）</v>
          </cell>
          <cell r="D513" t="str">
            <v>日</v>
          </cell>
          <cell r="E513">
            <v>1930</v>
          </cell>
          <cell r="G513">
            <v>512</v>
          </cell>
        </row>
        <row r="514">
          <cell r="B514" t="str">
            <v>29名乗マイクロバス</v>
          </cell>
          <cell r="C514" t="str">
            <v>（時間当たり）</v>
          </cell>
          <cell r="D514" t="str">
            <v>時</v>
          </cell>
          <cell r="E514">
            <v>673</v>
          </cell>
          <cell r="G514">
            <v>513</v>
          </cell>
        </row>
        <row r="515">
          <cell r="C515" t="str">
            <v>（供用日当り）</v>
          </cell>
          <cell r="D515" t="str">
            <v>日</v>
          </cell>
          <cell r="E515">
            <v>2030</v>
          </cell>
          <cell r="G515">
            <v>514</v>
          </cell>
        </row>
        <row r="516">
          <cell r="A516" t="str">
            <v>測量機械損料</v>
          </cell>
          <cell r="B516" t="str">
            <v>自動製図機</v>
          </cell>
          <cell r="D516" t="str">
            <v>日</v>
          </cell>
          <cell r="E516">
            <v>26000</v>
          </cell>
          <cell r="G516">
            <v>515</v>
          </cell>
        </row>
        <row r="517">
          <cell r="B517" t="str">
            <v>座標読取機</v>
          </cell>
          <cell r="C517" t="str">
            <v>ディジタイザ</v>
          </cell>
          <cell r="D517" t="str">
            <v>日</v>
          </cell>
          <cell r="E517">
            <v>2540</v>
          </cell>
          <cell r="G517">
            <v>516</v>
          </cell>
        </row>
        <row r="518">
          <cell r="B518" t="str">
            <v>フォトプリンター</v>
          </cell>
          <cell r="D518" t="str">
            <v>日</v>
          </cell>
          <cell r="E518">
            <v>5790</v>
          </cell>
          <cell r="G518">
            <v>517</v>
          </cell>
        </row>
        <row r="519">
          <cell r="B519" t="str">
            <v>電波測位機</v>
          </cell>
          <cell r="D519" t="str">
            <v>日</v>
          </cell>
          <cell r="E519">
            <v>26810</v>
          </cell>
          <cell r="G519">
            <v>518</v>
          </cell>
        </row>
        <row r="520">
          <cell r="B520" t="str">
            <v>フィルム自動現像機</v>
          </cell>
          <cell r="C520" t="str">
            <v>幅85cm以上</v>
          </cell>
          <cell r="D520" t="str">
            <v>日</v>
          </cell>
          <cell r="E520">
            <v>3090</v>
          </cell>
          <cell r="G520">
            <v>519</v>
          </cell>
        </row>
        <row r="521">
          <cell r="B521" t="str">
            <v>中型製版カメラ</v>
          </cell>
          <cell r="C521" t="str">
            <v>菊判相当</v>
          </cell>
          <cell r="D521" t="str">
            <v>日</v>
          </cell>
          <cell r="E521">
            <v>7230</v>
          </cell>
          <cell r="G521">
            <v>520</v>
          </cell>
        </row>
        <row r="522">
          <cell r="B522" t="str">
            <v>GPS測量機</v>
          </cell>
          <cell r="C522" t="str">
            <v>1級(解析装置等を含む)</v>
          </cell>
          <cell r="D522" t="str">
            <v>日</v>
          </cell>
          <cell r="E522">
            <v>13630</v>
          </cell>
          <cell r="G522">
            <v>521</v>
          </cell>
        </row>
        <row r="523">
          <cell r="B523" t="str">
            <v>GPS測量機</v>
          </cell>
          <cell r="C523" t="str">
            <v>2級(解析装置等を含む)</v>
          </cell>
          <cell r="D523" t="str">
            <v>日</v>
          </cell>
          <cell r="E523">
            <v>9350</v>
          </cell>
          <cell r="G523">
            <v>522</v>
          </cell>
        </row>
        <row r="524">
          <cell r="B524" t="str">
            <v>GPSアンテナタワー</v>
          </cell>
          <cell r="D524" t="str">
            <v>日</v>
          </cell>
          <cell r="E524">
            <v>1330</v>
          </cell>
          <cell r="F524" t="str">
            <v>精密測地網高度基準点測量相当</v>
          </cell>
          <cell r="G524">
            <v>523</v>
          </cell>
        </row>
        <row r="525">
          <cell r="D525" t="str">
            <v>日</v>
          </cell>
          <cell r="E525">
            <v>660</v>
          </cell>
          <cell r="F525" t="str">
            <v>二次網用</v>
          </cell>
          <cell r="G525">
            <v>524</v>
          </cell>
        </row>
        <row r="526">
          <cell r="G526">
            <v>525</v>
          </cell>
        </row>
        <row r="527">
          <cell r="G527">
            <v>526</v>
          </cell>
        </row>
        <row r="528">
          <cell r="A528" t="str">
            <v>独自材料費</v>
          </cell>
          <cell r="G528">
            <v>527</v>
          </cell>
        </row>
        <row r="529">
          <cell r="A529" t="str">
            <v>追加分</v>
          </cell>
          <cell r="G529">
            <v>528</v>
          </cell>
        </row>
        <row r="530">
          <cell r="A530" t="str">
            <v>機械経費</v>
          </cell>
          <cell r="B530" t="str">
            <v>電子計算機</v>
          </cell>
          <cell r="C530" t="str">
            <v>中型計算機</v>
          </cell>
          <cell r="D530" t="str">
            <v>時</v>
          </cell>
          <cell r="E530">
            <v>17400</v>
          </cell>
          <cell r="G530">
            <v>529</v>
          </cell>
        </row>
        <row r="531">
          <cell r="B531" t="str">
            <v>解析図化機</v>
          </cell>
          <cell r="D531" t="str">
            <v>日</v>
          </cell>
          <cell r="E531">
            <v>27470</v>
          </cell>
          <cell r="G531">
            <v>530</v>
          </cell>
        </row>
        <row r="532">
          <cell r="B532" t="str">
            <v>電子計算機</v>
          </cell>
          <cell r="C532" t="str">
            <v>ＥＷＳ</v>
          </cell>
          <cell r="D532" t="str">
            <v>時</v>
          </cell>
          <cell r="E532">
            <v>740</v>
          </cell>
          <cell r="F532" t="str">
            <v>※</v>
          </cell>
          <cell r="G532">
            <v>531</v>
          </cell>
        </row>
        <row r="533">
          <cell r="B533" t="str">
            <v>電子計算機</v>
          </cell>
          <cell r="C533" t="str">
            <v>ＥＷＳ</v>
          </cell>
          <cell r="D533" t="str">
            <v>日</v>
          </cell>
          <cell r="E533">
            <v>5920</v>
          </cell>
          <cell r="F533" t="str">
            <v>※印×8時間</v>
          </cell>
          <cell r="G533">
            <v>532</v>
          </cell>
        </row>
        <row r="534">
          <cell r="B534" t="str">
            <v>静電プロッタ</v>
          </cell>
          <cell r="D534" t="str">
            <v>日</v>
          </cell>
          <cell r="E534">
            <v>7080</v>
          </cell>
          <cell r="G534">
            <v>533</v>
          </cell>
        </row>
        <row r="535">
          <cell r="B535" t="str">
            <v>対話型編集装置</v>
          </cell>
          <cell r="D535" t="str">
            <v>日</v>
          </cell>
          <cell r="E535">
            <v>36000</v>
          </cell>
          <cell r="G535">
            <v>534</v>
          </cell>
        </row>
        <row r="536">
          <cell r="B536" t="str">
            <v>磁気テープ</v>
          </cell>
          <cell r="C536" t="str">
            <v>1200ft</v>
          </cell>
          <cell r="D536" t="str">
            <v>巻</v>
          </cell>
          <cell r="E536">
            <v>2000</v>
          </cell>
          <cell r="G536">
            <v>535</v>
          </cell>
        </row>
        <row r="537">
          <cell r="B537" t="str">
            <v>磁気テープ</v>
          </cell>
          <cell r="C537" t="str">
            <v>2400ft</v>
          </cell>
          <cell r="D537" t="str">
            <v>巻</v>
          </cell>
          <cell r="E537">
            <v>4000</v>
          </cell>
          <cell r="G537">
            <v>536</v>
          </cell>
        </row>
        <row r="538">
          <cell r="B538" t="str">
            <v>マイラー</v>
          </cell>
          <cell r="D538" t="str">
            <v>枚</v>
          </cell>
          <cell r="E538">
            <v>5000</v>
          </cell>
          <cell r="G538">
            <v>537</v>
          </cell>
        </row>
        <row r="539">
          <cell r="B539" t="str">
            <v>テープボード</v>
          </cell>
          <cell r="D539" t="str">
            <v>枚</v>
          </cell>
          <cell r="E539">
            <v>200</v>
          </cell>
          <cell r="G539">
            <v>538</v>
          </cell>
        </row>
        <row r="540">
          <cell r="B540" t="str">
            <v>トレシングペーパー</v>
          </cell>
          <cell r="D540" t="str">
            <v>枚</v>
          </cell>
          <cell r="E540">
            <v>800</v>
          </cell>
          <cell r="G540">
            <v>539</v>
          </cell>
        </row>
        <row r="541">
          <cell r="B541" t="str">
            <v>フロッピーディスク</v>
          </cell>
          <cell r="D541" t="str">
            <v>枚</v>
          </cell>
          <cell r="E541">
            <v>200</v>
          </cell>
          <cell r="G541">
            <v>540</v>
          </cell>
        </row>
        <row r="542">
          <cell r="B542" t="str">
            <v>ＭＯ</v>
          </cell>
          <cell r="C542" t="str">
            <v>２３０ＭＢ</v>
          </cell>
          <cell r="D542" t="str">
            <v>枚</v>
          </cell>
          <cell r="E542">
            <v>800</v>
          </cell>
          <cell r="G542">
            <v>541</v>
          </cell>
        </row>
        <row r="543">
          <cell r="C543" t="str">
            <v>６４０ＭＢ</v>
          </cell>
          <cell r="D543" t="str">
            <v>枚</v>
          </cell>
          <cell r="E543">
            <v>1200</v>
          </cell>
          <cell r="G543">
            <v>542</v>
          </cell>
        </row>
        <row r="544">
          <cell r="B544" t="str">
            <v>ユポ紙</v>
          </cell>
          <cell r="C544" t="str">
            <v>ＹＰＣ－３６（ロール長60m）</v>
          </cell>
          <cell r="D544" t="str">
            <v>ロール</v>
          </cell>
          <cell r="E544">
            <v>32000</v>
          </cell>
          <cell r="G544">
            <v>543</v>
          </cell>
        </row>
        <row r="545">
          <cell r="D545" t="str">
            <v>枚</v>
          </cell>
          <cell r="E545">
            <v>710</v>
          </cell>
          <cell r="F545" t="str">
            <v>1枚132cm（ロス率20％込み）で割戻</v>
          </cell>
          <cell r="G545">
            <v>544</v>
          </cell>
        </row>
        <row r="546">
          <cell r="B546" t="str">
            <v>普通紙（厚手）</v>
          </cell>
          <cell r="C546" t="str">
            <v>ＮＨＰ－３６（ロール長150m）</v>
          </cell>
          <cell r="D546" t="str">
            <v>ロール</v>
          </cell>
          <cell r="E546">
            <v>24000</v>
          </cell>
          <cell r="G546">
            <v>545</v>
          </cell>
        </row>
        <row r="547">
          <cell r="C547" t="str">
            <v>80＊110</v>
          </cell>
          <cell r="D547" t="str">
            <v>枚</v>
          </cell>
          <cell r="E547">
            <v>210</v>
          </cell>
          <cell r="F547" t="str">
            <v>1枚132cm（ロス率20％込み）で割戻</v>
          </cell>
          <cell r="G547">
            <v>546</v>
          </cell>
        </row>
        <row r="548">
          <cell r="C548" t="str">
            <v>A3版</v>
          </cell>
          <cell r="D548" t="str">
            <v>枚</v>
          </cell>
          <cell r="E548">
            <v>20</v>
          </cell>
          <cell r="G548">
            <v>547</v>
          </cell>
        </row>
        <row r="549">
          <cell r="C549" t="str">
            <v>A4版</v>
          </cell>
          <cell r="D549" t="str">
            <v>枚</v>
          </cell>
          <cell r="E549">
            <v>10</v>
          </cell>
          <cell r="G549">
            <v>548</v>
          </cell>
        </row>
        <row r="550">
          <cell r="B550" t="str">
            <v>トレーシングペーパー</v>
          </cell>
          <cell r="C550" t="str">
            <v>ＮＴＰ－３６</v>
          </cell>
          <cell r="D550" t="str">
            <v>ロール</v>
          </cell>
          <cell r="E550">
            <v>51000</v>
          </cell>
          <cell r="G550">
            <v>549</v>
          </cell>
        </row>
        <row r="551">
          <cell r="B551" t="str">
            <v>磁気テープ</v>
          </cell>
          <cell r="C551" t="str">
            <v>8mmDAT：5GB</v>
          </cell>
          <cell r="D551" t="str">
            <v>本</v>
          </cell>
          <cell r="E551">
            <v>1500</v>
          </cell>
          <cell r="G551">
            <v>550</v>
          </cell>
        </row>
        <row r="552">
          <cell r="B552" t="str">
            <v>高速プリンタ</v>
          </cell>
          <cell r="D552" t="str">
            <v>台</v>
          </cell>
          <cell r="E552">
            <v>3600</v>
          </cell>
          <cell r="G552">
            <v>551</v>
          </cell>
        </row>
        <row r="553">
          <cell r="B553" t="str">
            <v>ストックフォーム</v>
          </cell>
          <cell r="C553" t="str">
            <v>2000枚</v>
          </cell>
          <cell r="D553" t="str">
            <v>箱</v>
          </cell>
          <cell r="E553">
            <v>2700</v>
          </cell>
          <cell r="G553">
            <v>552</v>
          </cell>
        </row>
        <row r="554">
          <cell r="B554" t="str">
            <v>リングファイル</v>
          </cell>
          <cell r="C554" t="str">
            <v>A4版：45mm</v>
          </cell>
          <cell r="D554" t="str">
            <v>冊</v>
          </cell>
          <cell r="E554">
            <v>750</v>
          </cell>
          <cell r="G554">
            <v>553</v>
          </cell>
        </row>
        <row r="555">
          <cell r="B555" t="str">
            <v>地理情報システム</v>
          </cell>
          <cell r="C555" t="str">
            <v>ＥＷＳとARC/INFOを含む</v>
          </cell>
          <cell r="D555" t="str">
            <v>台</v>
          </cell>
          <cell r="E555">
            <v>12170</v>
          </cell>
          <cell r="G555">
            <v>554</v>
          </cell>
        </row>
        <row r="556">
          <cell r="B556" t="str">
            <v>トレスター</v>
          </cell>
          <cell r="D556" t="str">
            <v>枚</v>
          </cell>
          <cell r="E556">
            <v>989</v>
          </cell>
          <cell r="G556">
            <v>555</v>
          </cell>
        </row>
        <row r="557">
          <cell r="B557" t="str">
            <v>スキャナー装置</v>
          </cell>
          <cell r="D557" t="str">
            <v>台</v>
          </cell>
          <cell r="E557">
            <v>45080</v>
          </cell>
          <cell r="G557">
            <v>556</v>
          </cell>
        </row>
        <row r="558">
          <cell r="B558" t="str">
            <v>編集装置</v>
          </cell>
          <cell r="D558" t="str">
            <v>台</v>
          </cell>
          <cell r="E558">
            <v>115380</v>
          </cell>
          <cell r="G558">
            <v>557</v>
          </cell>
        </row>
        <row r="559">
          <cell r="B559" t="str">
            <v>編集装置</v>
          </cell>
          <cell r="D559" t="str">
            <v>台</v>
          </cell>
          <cell r="E559">
            <v>6600</v>
          </cell>
          <cell r="G559">
            <v>558</v>
          </cell>
        </row>
        <row r="560">
          <cell r="A560" t="str">
            <v>路面性状調査</v>
          </cell>
          <cell r="B560" t="str">
            <v>フィルム</v>
          </cell>
          <cell r="C560" t="str">
            <v>（フジサーペランス）</v>
          </cell>
          <cell r="D560" t="str">
            <v>ｍ</v>
          </cell>
          <cell r="E560">
            <v>131</v>
          </cell>
          <cell r="F560" t="str">
            <v>路面性状測定</v>
          </cell>
          <cell r="G560">
            <v>559</v>
          </cell>
        </row>
        <row r="561">
          <cell r="B561" t="str">
            <v>路面計測車</v>
          </cell>
          <cell r="D561" t="str">
            <v>台</v>
          </cell>
          <cell r="E561">
            <v>57650</v>
          </cell>
          <cell r="G561">
            <v>559</v>
          </cell>
        </row>
        <row r="562">
          <cell r="B562" t="str">
            <v>ひびわれ測定装置</v>
          </cell>
          <cell r="D562" t="str">
            <v>台</v>
          </cell>
          <cell r="E562">
            <v>35710</v>
          </cell>
          <cell r="G562">
            <v>559</v>
          </cell>
        </row>
        <row r="563">
          <cell r="B563" t="str">
            <v>わだち掘れ測定装置</v>
          </cell>
          <cell r="D563" t="str">
            <v>台</v>
          </cell>
          <cell r="E563">
            <v>42850</v>
          </cell>
          <cell r="G563">
            <v>559</v>
          </cell>
        </row>
        <row r="564">
          <cell r="B564" t="str">
            <v>横断凹凸測定装置</v>
          </cell>
          <cell r="C564" t="str">
            <v>光学レーザー方式</v>
          </cell>
          <cell r="D564" t="str">
            <v>日</v>
          </cell>
          <cell r="E564">
            <v>42670</v>
          </cell>
          <cell r="G564">
            <v>559</v>
          </cell>
        </row>
        <row r="565">
          <cell r="B565" t="str">
            <v>記録媒体</v>
          </cell>
          <cell r="C565" t="str">
            <v>カセットテープ</v>
          </cell>
          <cell r="D565" t="str">
            <v>本</v>
          </cell>
          <cell r="E565">
            <v>2000</v>
          </cell>
          <cell r="G565">
            <v>559</v>
          </cell>
        </row>
        <row r="566">
          <cell r="B566" t="str">
            <v>フィルム現像機</v>
          </cell>
          <cell r="C566" t="str">
            <v>ＮＸ－２Ａ</v>
          </cell>
          <cell r="D566" t="str">
            <v>台</v>
          </cell>
          <cell r="E566">
            <v>6290</v>
          </cell>
          <cell r="G566">
            <v>559</v>
          </cell>
        </row>
        <row r="567">
          <cell r="B567" t="str">
            <v>雑品</v>
          </cell>
          <cell r="C567" t="str">
            <v>薬品代</v>
          </cell>
          <cell r="D567" t="str">
            <v>式</v>
          </cell>
          <cell r="E567">
            <v>7205</v>
          </cell>
          <cell r="G567">
            <v>559</v>
          </cell>
        </row>
        <row r="568">
          <cell r="B568" t="str">
            <v>ひびわれ解読機</v>
          </cell>
          <cell r="D568" t="str">
            <v>台</v>
          </cell>
          <cell r="E568">
            <v>2790</v>
          </cell>
          <cell r="G568">
            <v>559</v>
          </cell>
        </row>
        <row r="569">
          <cell r="B569" t="str">
            <v>大型電子計算機</v>
          </cell>
          <cell r="C569" t="str">
            <v>FACOM　M－760</v>
          </cell>
          <cell r="D569" t="str">
            <v>分</v>
          </cell>
          <cell r="E569">
            <v>3040</v>
          </cell>
          <cell r="G569">
            <v>559</v>
          </cell>
        </row>
        <row r="570">
          <cell r="G570">
            <v>559</v>
          </cell>
        </row>
        <row r="571">
          <cell r="G571">
            <v>559</v>
          </cell>
        </row>
        <row r="572">
          <cell r="G572">
            <v>559</v>
          </cell>
        </row>
        <row r="573">
          <cell r="A573" t="str">
            <v>配水管図作成</v>
          </cell>
          <cell r="B573" t="str">
            <v>ボックスロケーター</v>
          </cell>
          <cell r="D573" t="str">
            <v>台</v>
          </cell>
          <cell r="E573">
            <v>133</v>
          </cell>
          <cell r="G573">
            <v>559</v>
          </cell>
        </row>
        <row r="574">
          <cell r="G574">
            <v>559</v>
          </cell>
        </row>
        <row r="575">
          <cell r="B575" t="str">
            <v>整飾版焼付</v>
          </cell>
          <cell r="D575" t="str">
            <v>面</v>
          </cell>
          <cell r="E575">
            <v>2900</v>
          </cell>
          <cell r="G575">
            <v>559</v>
          </cell>
        </row>
        <row r="576">
          <cell r="G576">
            <v>559</v>
          </cell>
        </row>
        <row r="577">
          <cell r="A577" t="str">
            <v>給水管図作成</v>
          </cell>
          <cell r="B577" t="str">
            <v>ポリエステルフィルム</v>
          </cell>
          <cell r="D577" t="str">
            <v>枚</v>
          </cell>
          <cell r="E577">
            <v>980</v>
          </cell>
        </row>
        <row r="578">
          <cell r="B578" t="str">
            <v>コピー用紙</v>
          </cell>
          <cell r="D578" t="str">
            <v>枚</v>
          </cell>
          <cell r="E578">
            <v>5</v>
          </cell>
        </row>
        <row r="579">
          <cell r="B579" t="str">
            <v>トレシングペーパー</v>
          </cell>
          <cell r="C579" t="str">
            <v>80×110cm</v>
          </cell>
          <cell r="D579" t="str">
            <v>枚</v>
          </cell>
          <cell r="E579">
            <v>11230</v>
          </cell>
        </row>
        <row r="580">
          <cell r="B580" t="str">
            <v>自動製図装置</v>
          </cell>
          <cell r="D580" t="str">
            <v>台</v>
          </cell>
          <cell r="E580">
            <v>47120</v>
          </cell>
        </row>
        <row r="582">
          <cell r="A582" t="str">
            <v>都市計画用途図</v>
          </cell>
          <cell r="B582" t="str">
            <v>カラー静電プロッタ</v>
          </cell>
          <cell r="D582" t="str">
            <v>台</v>
          </cell>
          <cell r="E582">
            <v>11230</v>
          </cell>
        </row>
        <row r="583">
          <cell r="B583" t="str">
            <v>静電プロッタ用紙</v>
          </cell>
          <cell r="D583" t="str">
            <v>枚</v>
          </cell>
          <cell r="E583">
            <v>320</v>
          </cell>
        </row>
        <row r="584">
          <cell r="B584" t="str">
            <v>ＭＴ</v>
          </cell>
          <cell r="C584" t="str">
            <v>2,400ft</v>
          </cell>
          <cell r="D584" t="str">
            <v>巻</v>
          </cell>
          <cell r="E584">
            <v>5000</v>
          </cell>
        </row>
        <row r="586">
          <cell r="B586" t="str">
            <v>トレスター（片面マット）</v>
          </cell>
          <cell r="D586" t="str">
            <v>枚</v>
          </cell>
          <cell r="E586">
            <v>576</v>
          </cell>
        </row>
        <row r="587">
          <cell r="B587" t="str">
            <v>トレスター（両面マット）</v>
          </cell>
          <cell r="D587" t="str">
            <v>枚</v>
          </cell>
          <cell r="E587">
            <v>1309</v>
          </cell>
        </row>
        <row r="589">
          <cell r="A589" t="str">
            <v>下水道施設入力基図</v>
          </cell>
          <cell r="B589" t="str">
            <v>ポリエステルシート</v>
          </cell>
          <cell r="C589" t="str">
            <v>#300片面</v>
          </cell>
          <cell r="D589" t="str">
            <v>枚</v>
          </cell>
          <cell r="E589">
            <v>5000</v>
          </cell>
        </row>
        <row r="590">
          <cell r="B590" t="str">
            <v>探知機</v>
          </cell>
          <cell r="D590" t="str">
            <v>台</v>
          </cell>
          <cell r="E590">
            <v>133</v>
          </cell>
        </row>
        <row r="591">
          <cell r="B591" t="str">
            <v>路面用テープ</v>
          </cell>
          <cell r="D591" t="str">
            <v>本</v>
          </cell>
          <cell r="E591">
            <v>3200</v>
          </cell>
        </row>
        <row r="592">
          <cell r="B592" t="str">
            <v>前方情景用テープ</v>
          </cell>
          <cell r="D592" t="str">
            <v>本</v>
          </cell>
          <cell r="E592">
            <v>2000</v>
          </cell>
        </row>
        <row r="593">
          <cell r="B593" t="str">
            <v>フロッピーディスク</v>
          </cell>
          <cell r="C593" t="str">
            <v>3.5ｲﾝﾁFD（1.4MB）</v>
          </cell>
          <cell r="D593" t="str">
            <v>枚</v>
          </cell>
          <cell r="E593">
            <v>50</v>
          </cell>
        </row>
        <row r="594">
          <cell r="B594" t="str">
            <v>車両本体</v>
          </cell>
          <cell r="D594" t="str">
            <v>台日</v>
          </cell>
          <cell r="E594">
            <v>10710</v>
          </cell>
        </row>
        <row r="595">
          <cell r="B595" t="str">
            <v>基本装置</v>
          </cell>
          <cell r="D595" t="str">
            <v>台日</v>
          </cell>
          <cell r="E595">
            <v>8020</v>
          </cell>
        </row>
        <row r="596">
          <cell r="B596" t="str">
            <v>路面撮影装置</v>
          </cell>
          <cell r="D596" t="str">
            <v>台日</v>
          </cell>
          <cell r="E596">
            <v>29610</v>
          </cell>
        </row>
        <row r="597">
          <cell r="B597" t="str">
            <v>凹凸測定装置</v>
          </cell>
          <cell r="D597" t="str">
            <v>台日</v>
          </cell>
          <cell r="E597">
            <v>6280</v>
          </cell>
        </row>
        <row r="598">
          <cell r="B598" t="str">
            <v>情景撮影装置</v>
          </cell>
          <cell r="E598">
            <v>2840</v>
          </cell>
        </row>
        <row r="599">
          <cell r="B599" t="str">
            <v>イメージアナライザ</v>
          </cell>
          <cell r="C599" t="str">
            <v>画像解析装置</v>
          </cell>
          <cell r="D599" t="str">
            <v>台日</v>
          </cell>
          <cell r="E599">
            <v>30620</v>
          </cell>
        </row>
        <row r="600">
          <cell r="B600" t="str">
            <v>データステーション</v>
          </cell>
          <cell r="D600" t="str">
            <v>台日</v>
          </cell>
          <cell r="E600">
            <v>6420</v>
          </cell>
        </row>
        <row r="601">
          <cell r="B601" t="str">
            <v>ＣＤ－ＲＯＭ</v>
          </cell>
          <cell r="C601" t="str">
            <v>５４０ＭＢ</v>
          </cell>
          <cell r="D601" t="str">
            <v>式</v>
          </cell>
          <cell r="E601">
            <v>5000</v>
          </cell>
        </row>
        <row r="602">
          <cell r="B602" t="str">
            <v>ビデオステーション</v>
          </cell>
          <cell r="D602" t="str">
            <v>台日</v>
          </cell>
          <cell r="E602">
            <v>16990</v>
          </cell>
        </row>
        <row r="603">
          <cell r="B603" t="str">
            <v>報告書表紙</v>
          </cell>
          <cell r="D603" t="str">
            <v>部</v>
          </cell>
          <cell r="E603">
            <v>7000</v>
          </cell>
        </row>
        <row r="604">
          <cell r="B604" t="str">
            <v>挙動測定装置</v>
          </cell>
          <cell r="C604" t="str">
            <v>ＧＰＳ、ジャイロ</v>
          </cell>
          <cell r="D604" t="str">
            <v>台日</v>
          </cell>
          <cell r="E604">
            <v>4070</v>
          </cell>
        </row>
        <row r="610">
          <cell r="A610" t="str">
            <v>給・配水施設図出力</v>
          </cell>
          <cell r="B610" t="str">
            <v>ドラムスキャナー</v>
          </cell>
          <cell r="D610" t="str">
            <v>台日</v>
          </cell>
          <cell r="E610">
            <v>52276</v>
          </cell>
        </row>
        <row r="611">
          <cell r="B611" t="str">
            <v>カラーハードコピー</v>
          </cell>
          <cell r="D611" t="str">
            <v>台日</v>
          </cell>
          <cell r="E611">
            <v>663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ＩＮＰＵＴ"/>
      <sheetName val="計算書"/>
    </sheetNames>
    <sheetDataSet>
      <sheetData sheetId="0">
        <row r="3">
          <cell r="C3">
            <v>20</v>
          </cell>
          <cell r="F3">
            <v>1.5</v>
          </cell>
        </row>
        <row r="4">
          <cell r="C4">
            <v>6</v>
          </cell>
          <cell r="J4">
            <v>8</v>
          </cell>
        </row>
        <row r="5">
          <cell r="F5">
            <v>500</v>
          </cell>
        </row>
        <row r="6">
          <cell r="F6">
            <v>500</v>
          </cell>
        </row>
        <row r="8">
          <cell r="F8">
            <v>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_HHWL"/>
      <sheetName val="×6.3_HWL"/>
      <sheetName val="6.4"/>
      <sheetName val="6.5"/>
      <sheetName val="6.6"/>
      <sheetName val="6.7"/>
      <sheetName val="Sheet3"/>
      <sheetName val="その他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画面"/>
      <sheetName val="施設カルテ"/>
      <sheetName val="庁内調査シート①"/>
      <sheetName val="庁内調査シート②"/>
      <sheetName val="位置図"/>
      <sheetName val="写真"/>
      <sheetName val="利用状況"/>
    </sheetNames>
    <sheetDataSet>
      <sheetData sheetId="0"/>
      <sheetData sheetId="1">
        <row r="2">
          <cell r="E2" t="str">
            <v>中間市地域交流センター</v>
          </cell>
        </row>
      </sheetData>
      <sheetData sheetId="2"/>
      <sheetData sheetId="3"/>
      <sheetData sheetId="4">
        <row r="2">
          <cell r="C2" t="str">
            <v>中間市役所</v>
          </cell>
        </row>
        <row r="3">
          <cell r="C3" t="str">
            <v>中鶴改良団地</v>
          </cell>
        </row>
        <row r="4">
          <cell r="C4" t="str">
            <v>中鶴公営団地</v>
          </cell>
        </row>
        <row r="5">
          <cell r="C5" t="str">
            <v>中鶴店舗付団地</v>
          </cell>
        </row>
        <row r="6">
          <cell r="C6" t="str">
            <v>岩瀬南第１団地</v>
          </cell>
        </row>
        <row r="7">
          <cell r="C7" t="str">
            <v>土手ノ内団地</v>
          </cell>
        </row>
        <row r="8">
          <cell r="C8" t="str">
            <v>岩瀬南第２団地</v>
          </cell>
        </row>
        <row r="9">
          <cell r="C9" t="str">
            <v>池田団地</v>
          </cell>
        </row>
        <row r="10">
          <cell r="C10" t="str">
            <v>浄花町団地</v>
          </cell>
        </row>
        <row r="11">
          <cell r="C11" t="str">
            <v>岩瀬西団地</v>
          </cell>
        </row>
        <row r="12">
          <cell r="C12" t="str">
            <v>岩瀬東団地</v>
          </cell>
        </row>
        <row r="13">
          <cell r="C13" t="str">
            <v>深坂団地</v>
          </cell>
        </row>
        <row r="14">
          <cell r="C14" t="str">
            <v>岩瀬南小集落団地</v>
          </cell>
        </row>
        <row r="15">
          <cell r="C15" t="str">
            <v>下蓮花寺倉庫</v>
          </cell>
        </row>
        <row r="16">
          <cell r="C16" t="str">
            <v>中間福祉作業所</v>
          </cell>
        </row>
        <row r="17">
          <cell r="C17" t="str">
            <v>中間市地域交流センター</v>
          </cell>
        </row>
        <row r="18">
          <cell r="C18" t="str">
            <v>垣生公園</v>
          </cell>
        </row>
        <row r="19">
          <cell r="C19" t="str">
            <v>屋島公園</v>
          </cell>
        </row>
        <row r="20">
          <cell r="C20" t="str">
            <v>キッズランド</v>
          </cell>
        </row>
        <row r="21">
          <cell r="C21" t="str">
            <v>通谷公園</v>
          </cell>
        </row>
        <row r="22">
          <cell r="C22" t="str">
            <v>浄花町公園</v>
          </cell>
        </row>
        <row r="23">
          <cell r="C23" t="str">
            <v>中鶴一丁目三角公園市民トイレ</v>
          </cell>
        </row>
        <row r="24">
          <cell r="C24" t="str">
            <v>親水公園</v>
          </cell>
        </row>
        <row r="25">
          <cell r="C25" t="str">
            <v>中鶴下水処理場</v>
          </cell>
        </row>
        <row r="26">
          <cell r="C26" t="str">
            <v>中間市曙下水処理場</v>
          </cell>
        </row>
        <row r="27">
          <cell r="C27" t="str">
            <v>中間市浄花町ポンプ場</v>
          </cell>
        </row>
        <row r="28">
          <cell r="C28" t="str">
            <v>中間市西学童保育所</v>
          </cell>
        </row>
        <row r="29">
          <cell r="C29" t="str">
            <v>中間市北学童保育所</v>
          </cell>
        </row>
        <row r="30">
          <cell r="C30" t="str">
            <v>中間市南学童保育所</v>
          </cell>
        </row>
        <row r="31">
          <cell r="C31" t="str">
            <v>中間市東学童保育所</v>
          </cell>
        </row>
        <row r="32">
          <cell r="C32" t="str">
            <v>中間市保健センター</v>
          </cell>
        </row>
        <row r="33">
          <cell r="C33" t="str">
            <v>人権センター</v>
          </cell>
        </row>
        <row r="34">
          <cell r="C34" t="str">
            <v>中間市立底井野小学校</v>
          </cell>
        </row>
        <row r="35">
          <cell r="C35" t="str">
            <v>中間市立中間北小学校</v>
          </cell>
        </row>
        <row r="36">
          <cell r="C36" t="str">
            <v>中間市立中間南小学校</v>
          </cell>
        </row>
        <row r="37">
          <cell r="C37" t="str">
            <v>中間市立中間小学校</v>
          </cell>
        </row>
        <row r="38">
          <cell r="C38" t="str">
            <v>中間市立中間東小学校</v>
          </cell>
        </row>
        <row r="39">
          <cell r="C39" t="str">
            <v>中間市立中間西小学校</v>
          </cell>
        </row>
        <row r="40">
          <cell r="C40" t="str">
            <v>中間市立中間北中学校</v>
          </cell>
        </row>
        <row r="41">
          <cell r="C41" t="str">
            <v>中間市立中間中学校</v>
          </cell>
        </row>
        <row r="42">
          <cell r="C42" t="str">
            <v>中間市立中間東中学校</v>
          </cell>
        </row>
        <row r="43">
          <cell r="C43" t="str">
            <v>中間市立中間南中学校</v>
          </cell>
        </row>
        <row r="44">
          <cell r="C44" t="str">
            <v>中間市体育文化センター</v>
          </cell>
        </row>
        <row r="45">
          <cell r="C45" t="str">
            <v>中間市弓道場</v>
          </cell>
        </row>
        <row r="46">
          <cell r="C46" t="str">
            <v>中間市武道場天道館</v>
          </cell>
        </row>
        <row r="47">
          <cell r="C47" t="str">
            <v>中間市営野球場</v>
          </cell>
        </row>
        <row r="48">
          <cell r="C48" t="str">
            <v>ジョイパルなかま庭球場</v>
          </cell>
        </row>
        <row r="49">
          <cell r="C49" t="str">
            <v>中間市立中間東小学校</v>
          </cell>
        </row>
        <row r="50">
          <cell r="C50" t="str">
            <v>中間市中央公民館</v>
          </cell>
        </row>
        <row r="51">
          <cell r="C51" t="str">
            <v>中間市立図書館</v>
          </cell>
        </row>
        <row r="52">
          <cell r="C52" t="str">
            <v>中底井野集会所</v>
          </cell>
        </row>
        <row r="53">
          <cell r="C53" t="str">
            <v>大根土集会所</v>
          </cell>
        </row>
        <row r="54">
          <cell r="C54" t="str">
            <v>浄花町集会所</v>
          </cell>
        </row>
        <row r="55">
          <cell r="C55" t="str">
            <v>岩瀬西町集会所</v>
          </cell>
        </row>
        <row r="56">
          <cell r="C56" t="str">
            <v>働く婦人の家</v>
          </cell>
        </row>
        <row r="57">
          <cell r="C57" t="str">
            <v>中間市陶芸作業所</v>
          </cell>
        </row>
        <row r="58">
          <cell r="C58" t="str">
            <v>消防署</v>
          </cell>
        </row>
        <row r="59">
          <cell r="C59" t="str">
            <v>第４分団格納庫</v>
          </cell>
        </row>
        <row r="60">
          <cell r="C60" t="str">
            <v>第１分団格納庫</v>
          </cell>
        </row>
        <row r="61">
          <cell r="C61" t="str">
            <v>第２分団格納庫</v>
          </cell>
        </row>
        <row r="62">
          <cell r="C62" t="str">
            <v>第５分団格納庫</v>
          </cell>
        </row>
        <row r="63">
          <cell r="C63" t="str">
            <v>第３分団格納庫</v>
          </cell>
        </row>
        <row r="64">
          <cell r="C64" t="str">
            <v>中間市立病院</v>
          </cell>
        </row>
        <row r="65">
          <cell r="C65" t="str">
            <v>中間市多目的広場</v>
          </cell>
        </row>
        <row r="66">
          <cell r="C66" t="str">
            <v>中間市シルバー人材センター</v>
          </cell>
        </row>
        <row r="67">
          <cell r="C67" t="str">
            <v>なかまハーモニーホール</v>
          </cell>
        </row>
        <row r="68">
          <cell r="C68" t="str">
            <v>中間市水防倉庫</v>
          </cell>
        </row>
        <row r="69">
          <cell r="C69" t="str">
            <v>中間市防災倉庫</v>
          </cell>
        </row>
        <row r="70">
          <cell r="C70" t="str">
            <v>中間駅前パトロール立寄所</v>
          </cell>
        </row>
        <row r="71">
          <cell r="C71" t="str">
            <v>通谷電停市民トイレ</v>
          </cell>
        </row>
        <row r="72">
          <cell r="C72" t="str">
            <v>中間リサイクル工房</v>
          </cell>
        </row>
        <row r="73">
          <cell r="C73" t="str">
            <v>筑豊中間電停市民トイレ</v>
          </cell>
        </row>
        <row r="74">
          <cell r="C74" t="str">
            <v>筑前垣生駅舎</v>
          </cell>
        </row>
        <row r="75">
          <cell r="C75" t="str">
            <v>東中間電停市民トイレ</v>
          </cell>
        </row>
        <row r="76">
          <cell r="C76" t="str">
            <v>やすらぎ通り市民トイレ</v>
          </cell>
        </row>
        <row r="77">
          <cell r="C77" t="str">
            <v>ＪＲ中間駅市民トイレ</v>
          </cell>
        </row>
        <row r="78">
          <cell r="C78" t="str">
            <v>中間市立納骨堂</v>
          </cell>
        </row>
        <row r="79">
          <cell r="C79" t="str">
            <v>希望が丘高校前電停市民トイレ</v>
          </cell>
        </row>
        <row r="80">
          <cell r="C80" t="str">
            <v>長津一丁目市民トイレ</v>
          </cell>
        </row>
        <row r="81">
          <cell r="C81" t="str">
            <v>長津二丁目市民トイレ</v>
          </cell>
        </row>
        <row r="82">
          <cell r="C82" t="str">
            <v>ハピネスなかま</v>
          </cell>
        </row>
        <row r="83">
          <cell r="C83" t="str">
            <v>子育て支援センター</v>
          </cell>
        </row>
        <row r="84">
          <cell r="C84" t="str">
            <v>さくら保育園</v>
          </cell>
        </row>
        <row r="85">
          <cell r="C85" t="str">
            <v>中間市生涯学習センター</v>
          </cell>
        </row>
        <row r="86">
          <cell r="C86" t="str">
            <v>児童療育支援センター</v>
          </cell>
        </row>
        <row r="87">
          <cell r="C87" t="str">
            <v>資料館収蔵プレハブ</v>
          </cell>
        </row>
        <row r="88">
          <cell r="C88" t="str">
            <v>子ども会倉庫</v>
          </cell>
        </row>
        <row r="89">
          <cell r="C89" t="str">
            <v>唐戸浄水場</v>
          </cell>
        </row>
        <row r="90">
          <cell r="C90" t="str">
            <v>西部浄水場</v>
          </cell>
        </row>
        <row r="91">
          <cell r="C91" t="str">
            <v>岩瀬配水池</v>
          </cell>
        </row>
        <row r="92">
          <cell r="C92" t="str">
            <v>通谷第一配水池</v>
          </cell>
        </row>
        <row r="93">
          <cell r="C93" t="str">
            <v>通谷第二配水池</v>
          </cell>
        </row>
        <row r="94">
          <cell r="C94" t="str">
            <v>鳥森配水池</v>
          </cell>
        </row>
        <row r="95">
          <cell r="C95" t="str">
            <v>鳥森配水池（第二）</v>
          </cell>
        </row>
        <row r="96">
          <cell r="C96" t="str">
            <v>尾倉配水池</v>
          </cell>
        </row>
        <row r="97">
          <cell r="C97" t="str">
            <v>七重給水設備（ポンプ室）</v>
          </cell>
        </row>
        <row r="98">
          <cell r="C98" t="str">
            <v>曲川堰ポンプ室</v>
          </cell>
        </row>
        <row r="99">
          <cell r="C99" t="str">
            <v>中底井野№１揚水機ポンプ室</v>
          </cell>
        </row>
        <row r="100">
          <cell r="C100" t="str">
            <v>中底井野№２揚水機ポンプ室</v>
          </cell>
        </row>
        <row r="101">
          <cell r="C101" t="str">
            <v>五楽ポンプ場ポンプ室</v>
          </cell>
        </row>
        <row r="102">
          <cell r="C102" t="str">
            <v>五楽Cポンプ場ポンプ室</v>
          </cell>
        </row>
        <row r="103">
          <cell r="C103" t="str">
            <v>虫生津ポンプ場ポンプ室</v>
          </cell>
        </row>
        <row r="104">
          <cell r="C104" t="str">
            <v>もやい花園市民トイレ</v>
          </cell>
        </row>
        <row r="105">
          <cell r="C105" t="str">
            <v>切畑公園</v>
          </cell>
        </row>
        <row r="106">
          <cell r="C106" t="str">
            <v>中間市幼児用プール</v>
          </cell>
        </row>
        <row r="107">
          <cell r="C107" t="str">
            <v>中間市体育倉庫</v>
          </cell>
        </row>
        <row r="108">
          <cell r="C108" t="str">
            <v>中間市底井野学童保育所</v>
          </cell>
        </row>
        <row r="109">
          <cell r="C109" t="str">
            <v>中間市中間学童保育所</v>
          </cell>
        </row>
        <row r="110">
          <cell r="C110" t="str">
            <v>浄花町倉庫(環境)</v>
          </cell>
        </row>
        <row r="111">
          <cell r="C111" t="str">
            <v>浄花町倉庫(選挙)</v>
          </cell>
        </row>
        <row r="112">
          <cell r="C112" t="str">
            <v>中間市立中間東学童保育所</v>
          </cell>
        </row>
        <row r="113">
          <cell r="C113" t="str">
            <v>東部出張所</v>
          </cell>
        </row>
        <row r="114">
          <cell r="C114" t="str">
            <v>西部出張所</v>
          </cell>
        </row>
        <row r="115">
          <cell r="C115" t="str">
            <v>土手ノ内排水ポンプ座</v>
          </cell>
        </row>
        <row r="116">
          <cell r="C116" t="str">
            <v>鳴王寺ポンプ場</v>
          </cell>
        </row>
        <row r="117">
          <cell r="C117" t="str">
            <v>離駒ポンプ場</v>
          </cell>
        </row>
        <row r="118">
          <cell r="C118" t="str">
            <v>底井野校区まちづくりセンター</v>
          </cell>
        </row>
      </sheetData>
      <sheetData sheetId="5">
        <row r="2">
          <cell r="C2" t="str">
            <v>中間市役所</v>
          </cell>
        </row>
        <row r="3">
          <cell r="C3" t="str">
            <v>中鶴改良団地</v>
          </cell>
        </row>
        <row r="4">
          <cell r="C4" t="str">
            <v>中鶴公営団地</v>
          </cell>
        </row>
        <row r="5">
          <cell r="C5" t="str">
            <v>中鶴店舗付団地</v>
          </cell>
        </row>
        <row r="6">
          <cell r="C6" t="str">
            <v>岩瀬南第１団地</v>
          </cell>
        </row>
        <row r="7">
          <cell r="C7" t="str">
            <v>土手ノ内団地</v>
          </cell>
        </row>
        <row r="8">
          <cell r="C8" t="str">
            <v>岩瀬南第２団地</v>
          </cell>
        </row>
        <row r="9">
          <cell r="C9" t="str">
            <v>池田団地</v>
          </cell>
        </row>
        <row r="10">
          <cell r="C10" t="str">
            <v>浄花町団地</v>
          </cell>
        </row>
        <row r="11">
          <cell r="C11" t="str">
            <v>岩瀬西団地</v>
          </cell>
        </row>
        <row r="12">
          <cell r="C12" t="str">
            <v>岩瀬東団地</v>
          </cell>
        </row>
        <row r="13">
          <cell r="C13" t="str">
            <v>深坂団地</v>
          </cell>
        </row>
        <row r="14">
          <cell r="C14" t="str">
            <v>岩瀬南小集落団地</v>
          </cell>
        </row>
        <row r="15">
          <cell r="C15" t="str">
            <v>下蓮花寺倉庫</v>
          </cell>
        </row>
        <row r="16">
          <cell r="C16" t="str">
            <v>中間福祉作業所</v>
          </cell>
        </row>
        <row r="17">
          <cell r="C17" t="str">
            <v>中間市地域交流センター</v>
          </cell>
        </row>
        <row r="18">
          <cell r="C18" t="str">
            <v>垣生公園</v>
          </cell>
        </row>
        <row r="19">
          <cell r="C19" t="str">
            <v>屋島公園</v>
          </cell>
        </row>
        <row r="20">
          <cell r="C20" t="str">
            <v>キッズランド</v>
          </cell>
        </row>
        <row r="21">
          <cell r="C21" t="str">
            <v>通谷公園</v>
          </cell>
        </row>
        <row r="22">
          <cell r="C22" t="str">
            <v>浄花町公園</v>
          </cell>
        </row>
        <row r="23">
          <cell r="C23" t="str">
            <v>中鶴一丁目三角公園市民トイレ</v>
          </cell>
        </row>
        <row r="24">
          <cell r="C24" t="str">
            <v>親水公園</v>
          </cell>
        </row>
        <row r="25">
          <cell r="C25" t="str">
            <v>中鶴下水処理場</v>
          </cell>
        </row>
        <row r="26">
          <cell r="C26" t="str">
            <v>中間市曙下水処理場</v>
          </cell>
        </row>
        <row r="27">
          <cell r="C27" t="str">
            <v>中間市浄花町ポンプ場</v>
          </cell>
        </row>
        <row r="28">
          <cell r="C28" t="str">
            <v>中間市西学童保育所</v>
          </cell>
        </row>
        <row r="29">
          <cell r="C29" t="str">
            <v>中間市北学童保育所</v>
          </cell>
        </row>
        <row r="30">
          <cell r="C30" t="str">
            <v>中間市南学童保育所</v>
          </cell>
        </row>
        <row r="31">
          <cell r="C31" t="str">
            <v>中間市東学童保育所</v>
          </cell>
        </row>
        <row r="32">
          <cell r="C32" t="str">
            <v>中間市保健センター</v>
          </cell>
        </row>
        <row r="33">
          <cell r="C33" t="str">
            <v>人権センター</v>
          </cell>
        </row>
        <row r="34">
          <cell r="C34" t="str">
            <v>中間市立底井野小学校</v>
          </cell>
        </row>
        <row r="35">
          <cell r="C35" t="str">
            <v>中間市立中間北小学校</v>
          </cell>
        </row>
        <row r="36">
          <cell r="C36" t="str">
            <v>中間市立中間南小学校</v>
          </cell>
        </row>
        <row r="37">
          <cell r="C37" t="str">
            <v>中間市立中間小学校</v>
          </cell>
        </row>
        <row r="38">
          <cell r="C38" t="str">
            <v>中間市立中間東小学校</v>
          </cell>
        </row>
        <row r="39">
          <cell r="C39" t="str">
            <v>中間市立中間西小学校</v>
          </cell>
        </row>
        <row r="40">
          <cell r="C40" t="str">
            <v>中間市立中間北中学校</v>
          </cell>
        </row>
        <row r="41">
          <cell r="C41" t="str">
            <v>中間市立中間中学校</v>
          </cell>
        </row>
        <row r="42">
          <cell r="C42" t="str">
            <v>中間市立中間東中学校</v>
          </cell>
        </row>
        <row r="43">
          <cell r="C43" t="str">
            <v>中間市立中間南中学校</v>
          </cell>
        </row>
        <row r="44">
          <cell r="C44" t="str">
            <v>中間市体育文化センター</v>
          </cell>
        </row>
        <row r="45">
          <cell r="C45" t="str">
            <v>中間市弓道場</v>
          </cell>
        </row>
        <row r="46">
          <cell r="C46" t="str">
            <v>中間市武道場天道館</v>
          </cell>
        </row>
        <row r="47">
          <cell r="C47" t="str">
            <v>中間市営野球場</v>
          </cell>
        </row>
        <row r="48">
          <cell r="C48" t="str">
            <v>ジョイパルなかま庭球場</v>
          </cell>
        </row>
        <row r="49">
          <cell r="C49" t="str">
            <v>中間市立中間東小学校</v>
          </cell>
        </row>
        <row r="50">
          <cell r="C50" t="str">
            <v>中間市中央公民館</v>
          </cell>
        </row>
        <row r="51">
          <cell r="C51" t="str">
            <v>中間市立図書館</v>
          </cell>
        </row>
        <row r="52">
          <cell r="C52" t="str">
            <v>中底井野集会所</v>
          </cell>
        </row>
        <row r="53">
          <cell r="C53" t="str">
            <v>大根土集会所</v>
          </cell>
        </row>
        <row r="54">
          <cell r="C54" t="str">
            <v>浄花町集会所</v>
          </cell>
        </row>
        <row r="55">
          <cell r="C55" t="str">
            <v>岩瀬西町集会所</v>
          </cell>
        </row>
        <row r="56">
          <cell r="C56" t="str">
            <v>働く婦人の家</v>
          </cell>
        </row>
        <row r="57">
          <cell r="C57" t="str">
            <v>中間市陶芸作業所</v>
          </cell>
        </row>
        <row r="58">
          <cell r="C58" t="str">
            <v>消防署</v>
          </cell>
        </row>
        <row r="59">
          <cell r="C59" t="str">
            <v>第４分団格納庫</v>
          </cell>
        </row>
        <row r="60">
          <cell r="C60" t="str">
            <v>第１分団格納庫</v>
          </cell>
        </row>
        <row r="61">
          <cell r="C61" t="str">
            <v>第２分団格納庫</v>
          </cell>
        </row>
        <row r="62">
          <cell r="C62" t="str">
            <v>第５分団格納庫</v>
          </cell>
        </row>
        <row r="63">
          <cell r="C63" t="str">
            <v>第３分団格納庫</v>
          </cell>
        </row>
        <row r="64">
          <cell r="C64" t="str">
            <v>中間市立病院</v>
          </cell>
        </row>
        <row r="65">
          <cell r="C65" t="str">
            <v>中間市多目的広場</v>
          </cell>
        </row>
        <row r="66">
          <cell r="C66" t="str">
            <v>中間市シルバー人材センター</v>
          </cell>
        </row>
        <row r="67">
          <cell r="C67" t="str">
            <v>なかまハーモニーホール</v>
          </cell>
        </row>
        <row r="68">
          <cell r="C68" t="str">
            <v>中間市水防倉庫</v>
          </cell>
        </row>
        <row r="69">
          <cell r="C69" t="str">
            <v>中間市防災倉庫</v>
          </cell>
        </row>
        <row r="70">
          <cell r="C70" t="str">
            <v>中間駅前パトロール立寄所</v>
          </cell>
        </row>
        <row r="71">
          <cell r="C71" t="str">
            <v>通谷電停市民トイレ</v>
          </cell>
        </row>
        <row r="72">
          <cell r="C72" t="str">
            <v>中間リサイクル工房</v>
          </cell>
        </row>
        <row r="73">
          <cell r="C73" t="str">
            <v>筑豊中間電停市民トイレ</v>
          </cell>
        </row>
        <row r="74">
          <cell r="C74" t="str">
            <v>筑前垣生駅舎</v>
          </cell>
        </row>
        <row r="75">
          <cell r="C75" t="str">
            <v>東中間電停市民トイレ</v>
          </cell>
        </row>
        <row r="76">
          <cell r="C76" t="str">
            <v>やすらぎ通り市民トイレ</v>
          </cell>
        </row>
        <row r="77">
          <cell r="C77" t="str">
            <v>ＪＲ中間駅市民トイレ</v>
          </cell>
        </row>
        <row r="78">
          <cell r="C78" t="str">
            <v>中間市立納骨堂</v>
          </cell>
        </row>
        <row r="79">
          <cell r="C79" t="str">
            <v>希望が丘高校前電停市民トイレ</v>
          </cell>
        </row>
        <row r="80">
          <cell r="C80" t="str">
            <v>長津一丁目市民トイレ</v>
          </cell>
        </row>
        <row r="81">
          <cell r="C81" t="str">
            <v>長津二丁目市民トイレ</v>
          </cell>
        </row>
        <row r="82">
          <cell r="C82" t="str">
            <v>ハピネスなかま</v>
          </cell>
        </row>
        <row r="83">
          <cell r="C83" t="str">
            <v>子育て支援センター</v>
          </cell>
        </row>
        <row r="84">
          <cell r="C84" t="str">
            <v>さくら保育園</v>
          </cell>
        </row>
        <row r="85">
          <cell r="C85" t="str">
            <v>中間市生涯学習センター</v>
          </cell>
        </row>
        <row r="86">
          <cell r="C86" t="str">
            <v>児童療育支援センター</v>
          </cell>
        </row>
        <row r="87">
          <cell r="C87" t="str">
            <v>資料館収蔵プレハブ</v>
          </cell>
        </row>
        <row r="88">
          <cell r="C88" t="str">
            <v>子ども会倉庫</v>
          </cell>
        </row>
        <row r="89">
          <cell r="C89" t="str">
            <v>唐戸浄水場</v>
          </cell>
        </row>
        <row r="90">
          <cell r="C90" t="str">
            <v>西部浄水場</v>
          </cell>
        </row>
        <row r="91">
          <cell r="C91" t="str">
            <v>岩瀬配水池</v>
          </cell>
        </row>
        <row r="92">
          <cell r="C92" t="str">
            <v>通谷第一配水池</v>
          </cell>
        </row>
        <row r="93">
          <cell r="C93" t="str">
            <v>通谷第二配水池</v>
          </cell>
        </row>
        <row r="94">
          <cell r="C94" t="str">
            <v>鳥森配水池</v>
          </cell>
        </row>
        <row r="95">
          <cell r="C95" t="str">
            <v>鳥森配水池（第二）</v>
          </cell>
        </row>
        <row r="96">
          <cell r="C96" t="str">
            <v>尾倉配水池</v>
          </cell>
        </row>
        <row r="97">
          <cell r="C97" t="str">
            <v>七重給水設備（ポンプ室）</v>
          </cell>
        </row>
        <row r="98">
          <cell r="C98" t="str">
            <v>曲川堰ポンプ室</v>
          </cell>
        </row>
        <row r="99">
          <cell r="C99" t="str">
            <v>中底井野№１揚水機ポンプ室</v>
          </cell>
        </row>
        <row r="100">
          <cell r="C100" t="str">
            <v>中底井野№２揚水機ポンプ室</v>
          </cell>
        </row>
        <row r="101">
          <cell r="C101" t="str">
            <v>五楽ポンプ場ポンプ室</v>
          </cell>
        </row>
        <row r="102">
          <cell r="C102" t="str">
            <v>五楽Cポンプ場ポンプ室</v>
          </cell>
        </row>
        <row r="103">
          <cell r="C103" t="str">
            <v>虫生津ポンプ場ポンプ室</v>
          </cell>
        </row>
        <row r="104">
          <cell r="C104" t="str">
            <v>もやい花園市民トイレ</v>
          </cell>
        </row>
        <row r="105">
          <cell r="C105" t="str">
            <v>切畑公園</v>
          </cell>
        </row>
        <row r="106">
          <cell r="C106" t="str">
            <v>中間市幼児用プール</v>
          </cell>
        </row>
        <row r="107">
          <cell r="C107" t="str">
            <v>中間市体育倉庫</v>
          </cell>
        </row>
        <row r="108">
          <cell r="C108" t="str">
            <v>中間市底井野学童保育所</v>
          </cell>
        </row>
        <row r="109">
          <cell r="C109" t="str">
            <v>中間市中間学童保育所</v>
          </cell>
        </row>
        <row r="110">
          <cell r="C110" t="str">
            <v>浄花町倉庫(環境)</v>
          </cell>
        </row>
        <row r="111">
          <cell r="C111" t="str">
            <v>浄花町倉庫(選挙)</v>
          </cell>
        </row>
        <row r="112">
          <cell r="C112" t="str">
            <v>中間市立中間東学童保育所</v>
          </cell>
        </row>
        <row r="113">
          <cell r="C113" t="str">
            <v>東部出張所</v>
          </cell>
        </row>
        <row r="114">
          <cell r="C114" t="str">
            <v>西部出張所</v>
          </cell>
        </row>
        <row r="115">
          <cell r="C115" t="str">
            <v>土手ノ内排水ポンプ座</v>
          </cell>
        </row>
        <row r="116">
          <cell r="C116" t="str">
            <v>鳴王寺ポンプ場</v>
          </cell>
        </row>
        <row r="117">
          <cell r="C117" t="str">
            <v>離駒ポンプ場</v>
          </cell>
        </row>
        <row r="118">
          <cell r="C118" t="str">
            <v>底井野校区まちづくりセンター</v>
          </cell>
        </row>
      </sheetData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行予算"/>
      <sheetName val="作業項目１"/>
      <sheetName val="作業項目２"/>
      <sheetName val="外注金額"/>
      <sheetName val="添付表"/>
      <sheetName val="発注伺"/>
      <sheetName val="日額人件費"/>
      <sheetName val="外注先台帳"/>
      <sheetName val="外注先内容"/>
      <sheetName val="社員名簿"/>
      <sheetName val="社員所属"/>
      <sheetName val="品質計画書（A）"/>
      <sheetName val="品質計画（B）兼工程管理表"/>
      <sheetName val="支給品１"/>
      <sheetName val="作業指示書"/>
      <sheetName val="作業指示書 (2)"/>
      <sheetName val="外注成果受入れ"/>
      <sheetName val="航空写真撮影工程内検査"/>
      <sheetName val="修正図化工程内検査"/>
      <sheetName val="修正原図工程内検査"/>
      <sheetName val="最終検査チェックシート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>
        <row r="5">
          <cell r="A5" t="str">
            <v>アーバン</v>
          </cell>
          <cell r="B5" t="str">
            <v>（株）アーバン球州</v>
          </cell>
          <cell r="C5" t="str">
            <v>　沖縄県那覇市金城3丁目8-9</v>
          </cell>
          <cell r="D5" t="str">
            <v>098-857-2352</v>
          </cell>
          <cell r="E5" t="str">
            <v>③</v>
          </cell>
          <cell r="F5" t="str">
            <v>Ａ</v>
          </cell>
        </row>
        <row r="7">
          <cell r="A7" t="str">
            <v>アール</v>
          </cell>
          <cell r="B7" t="str">
            <v>（株）ｱｰﾙ･ｱﾝﾄﾞ･ｴｰ</v>
          </cell>
          <cell r="C7" t="str">
            <v>　福岡県福岡市中央区赤坂1-11-21</v>
          </cell>
          <cell r="D7" t="str">
            <v>092-715-1686</v>
          </cell>
          <cell r="E7" t="str">
            <v>②</v>
          </cell>
          <cell r="F7" t="str">
            <v>Ｂ</v>
          </cell>
        </row>
        <row r="8">
          <cell r="C8" t="str">
            <v>　　　　　　　　　　　　　　　　　山村ビル2F</v>
          </cell>
        </row>
        <row r="9">
          <cell r="A9" t="str">
            <v>アイ</v>
          </cell>
          <cell r="B9" t="str">
            <v>アイ・エス・シー</v>
          </cell>
          <cell r="C9" t="str">
            <v>　福岡県宗像郡玄海町大字池田3266-64</v>
          </cell>
          <cell r="D9" t="str">
            <v>0940-62-3657</v>
          </cell>
          <cell r="E9" t="str">
            <v>③</v>
          </cell>
          <cell r="F9" t="str">
            <v>Ｂ</v>
          </cell>
        </row>
        <row r="11">
          <cell r="A11" t="str">
            <v>愛三</v>
          </cell>
          <cell r="B11" t="str">
            <v>（有）愛　三</v>
          </cell>
          <cell r="C11" t="str">
            <v>　福岡県豊前市八屋本町1503-3</v>
          </cell>
          <cell r="D11" t="str">
            <v>0979-82-2453</v>
          </cell>
          <cell r="E11" t="str">
            <v>①</v>
          </cell>
          <cell r="F11" t="str">
            <v>Ａ</v>
          </cell>
        </row>
        <row r="13">
          <cell r="A13" t="str">
            <v>（有）ｱｲﾃｯｸﾌﾟﾗﾝﾆﾝｸﾞ</v>
          </cell>
          <cell r="B13" t="str">
            <v>（有）ｱｲﾃｯｸﾌﾟﾗﾝﾆﾝｸﾞ</v>
          </cell>
          <cell r="C13" t="str">
            <v>　福岡県福岡市南区大橋2丁目2番11号</v>
          </cell>
          <cell r="D13" t="str">
            <v>092-554-1517</v>
          </cell>
          <cell r="E13" t="str">
            <v>②</v>
          </cell>
          <cell r="F13" t="str">
            <v>Ａ</v>
          </cell>
        </row>
        <row r="14">
          <cell r="C14" t="str">
            <v>　　　　　　　ルエメゾンロワール大橋Ⅱ　805</v>
          </cell>
        </row>
        <row r="15">
          <cell r="A15" t="str">
            <v>旭建設ｺﾝｻﾙﾀﾝﾄ（株）</v>
          </cell>
          <cell r="B15" t="str">
            <v>旭建設ｺﾝｻﾙﾀﾝﾄ（株）</v>
          </cell>
          <cell r="C15" t="str">
            <v>　福岡県福岡市中央区警固2丁目3-26</v>
          </cell>
          <cell r="D15" t="str">
            <v>092-714-4574</v>
          </cell>
          <cell r="E15" t="str">
            <v>②</v>
          </cell>
          <cell r="F15" t="str">
            <v>Ａ</v>
          </cell>
        </row>
        <row r="16">
          <cell r="C16" t="str">
            <v>　　　　　　　　　　　　　　　　　大升ビル202号</v>
          </cell>
        </row>
        <row r="17">
          <cell r="A17" t="str">
            <v>麻生設計事務所</v>
          </cell>
          <cell r="B17" t="str">
            <v>麻生設計事務所</v>
          </cell>
          <cell r="C17" t="str">
            <v>　福岡県福岡市南区桧原5丁目16-24</v>
          </cell>
          <cell r="D17" t="str">
            <v>092-565-7999</v>
          </cell>
          <cell r="E17" t="str">
            <v>②</v>
          </cell>
          <cell r="F17" t="str">
            <v>Ａ</v>
          </cell>
        </row>
        <row r="18">
          <cell r="C18" t="str">
            <v>　　　　　　　　　　　エクレール桧原Ⅱ　202号</v>
          </cell>
        </row>
        <row r="19">
          <cell r="A19" t="str">
            <v>（株）ｱｼﾞｱｺﾝｻﾙﾀﾝﾄ</v>
          </cell>
          <cell r="B19" t="str">
            <v>（株）ｱｼﾞｱｺﾝｻﾙﾀﾝﾄ</v>
          </cell>
          <cell r="C19" t="str">
            <v>　福岡県筑紫野市二日市北6丁目19番13号</v>
          </cell>
          <cell r="D19" t="str">
            <v>092-920-9500</v>
          </cell>
          <cell r="E19" t="str">
            <v>①</v>
          </cell>
          <cell r="F19" t="str">
            <v>Ｂ</v>
          </cell>
        </row>
        <row r="21">
          <cell r="A21" t="str">
            <v>（有）ｱﾄﾞ･ﾍﾞﾝ･ｺｰﾎﾟﾚｰｼｮﾝ</v>
          </cell>
          <cell r="B21" t="str">
            <v>（有）ｱﾄﾞ･ﾍﾞﾝ･ｺｰﾎﾟﾚｰｼｮﾝ</v>
          </cell>
          <cell r="C21" t="str">
            <v>　福岡県北九州市小倉北区浅野3丁目</v>
          </cell>
          <cell r="D21" t="str">
            <v>093-551-5175</v>
          </cell>
          <cell r="E21" t="str">
            <v>②</v>
          </cell>
          <cell r="F21" t="str">
            <v>Ａ</v>
          </cell>
        </row>
        <row r="22">
          <cell r="C22" t="str">
            <v>　　　　　　　　　　　　　　　　　　　　4番29号</v>
          </cell>
        </row>
        <row r="23">
          <cell r="A23" t="str">
            <v>（有）アトム</v>
          </cell>
          <cell r="B23" t="str">
            <v>（有）アトム</v>
          </cell>
          <cell r="C23" t="str">
            <v>　福岡県福岡市博多区三筑１丁目6番10号</v>
          </cell>
          <cell r="D23" t="str">
            <v>092-575-3230</v>
          </cell>
          <cell r="E23" t="str">
            <v>①</v>
          </cell>
          <cell r="F23" t="str">
            <v>Ｂ</v>
          </cell>
        </row>
        <row r="25">
          <cell r="A25" t="str">
            <v>アトリエ</v>
          </cell>
          <cell r="B25" t="str">
            <v>（株）アトリエ童画</v>
          </cell>
          <cell r="C25" t="str">
            <v>　福岡県福岡市中央区渡辺通り2丁目3-20</v>
          </cell>
          <cell r="D25" t="str">
            <v>092-752-6151</v>
          </cell>
          <cell r="E25" t="str">
            <v>③</v>
          </cell>
          <cell r="F25" t="str">
            <v>Ａ</v>
          </cell>
        </row>
        <row r="26">
          <cell r="C26" t="str">
            <v>　　　　　　　　　　　　　Ｎセントラルビル201号</v>
          </cell>
        </row>
        <row r="27">
          <cell r="A27" t="str">
            <v>エアグラフ</v>
          </cell>
          <cell r="B27" t="str">
            <v>（株）エア・グラフ</v>
          </cell>
          <cell r="C27" t="str">
            <v>　埼玉県比企郡川島町上伊草掘ノ内1749-1</v>
          </cell>
          <cell r="D27" t="str">
            <v>0492-97-7410</v>
          </cell>
          <cell r="E27" t="str">
            <v>③</v>
          </cell>
          <cell r="F27" t="str">
            <v>Ｂ</v>
          </cell>
        </row>
        <row r="29">
          <cell r="A29" t="str">
            <v>榮進</v>
          </cell>
          <cell r="B29" t="str">
            <v>（株）榮進テクノス</v>
          </cell>
          <cell r="C29" t="str">
            <v>　福岡県福岡市西区内浜2丁目6-8</v>
          </cell>
          <cell r="D29" t="str">
            <v>092-884-2624</v>
          </cell>
          <cell r="E29" t="str">
            <v>③</v>
          </cell>
          <cell r="F29" t="str">
            <v>Ａ</v>
          </cell>
        </row>
        <row r="30">
          <cell r="C30" t="str">
            <v>　　　　　　　　　　　　　中原コーポⅡ　405号</v>
          </cell>
        </row>
        <row r="31">
          <cell r="A31" t="str">
            <v>栄和</v>
          </cell>
          <cell r="B31" t="str">
            <v>栄和測量設計（株）</v>
          </cell>
          <cell r="C31" t="str">
            <v>　福岡県福岡市東区香椎駅前2丁目15-1</v>
          </cell>
          <cell r="D31" t="str">
            <v>092-671-6024</v>
          </cell>
          <cell r="E31" t="str">
            <v>③</v>
          </cell>
          <cell r="F31" t="str">
            <v>Ｂ</v>
          </cell>
        </row>
        <row r="32">
          <cell r="C32" t="str">
            <v>　　　　　　　　　　　　　　　　　　　天野屋ビル</v>
          </cell>
        </row>
        <row r="33">
          <cell r="A33" t="str">
            <v>（有）ｴｰｽｴﾝｼﾞﾆｱﾘﾝｸﾞ</v>
          </cell>
          <cell r="B33" t="str">
            <v>（有）ｴｰｽｴﾝｼﾞﾆｱﾘﾝｸﾞ</v>
          </cell>
          <cell r="C33" t="str">
            <v>　鹿児島県鹿屋市西原4-10-31</v>
          </cell>
          <cell r="D33" t="str">
            <v>0994-43-8393</v>
          </cell>
          <cell r="E33" t="str">
            <v>①</v>
          </cell>
          <cell r="F33" t="str">
            <v>Ａ</v>
          </cell>
        </row>
        <row r="35">
          <cell r="A35" t="str">
            <v>（有）ＳＲクリエイション</v>
          </cell>
          <cell r="B35" t="str">
            <v>（有）ＳＲクリエイション</v>
          </cell>
          <cell r="C35" t="str">
            <v>　福岡県太宰府市石坂3丁目27-3</v>
          </cell>
          <cell r="D35" t="str">
            <v>092-928-5435</v>
          </cell>
          <cell r="E35" t="str">
            <v>②</v>
          </cell>
          <cell r="F35" t="str">
            <v>Ａ</v>
          </cell>
        </row>
        <row r="37">
          <cell r="A37" t="str">
            <v>ＬＨ</v>
          </cell>
          <cell r="B37" t="str">
            <v>ＬＨシステムズ（株）</v>
          </cell>
          <cell r="C37" t="str">
            <v>　東京都千代田区神田2-3-3</v>
          </cell>
          <cell r="D37" t="str">
            <v>03-3526-5291</v>
          </cell>
          <cell r="E37" t="str">
            <v>③</v>
          </cell>
          <cell r="F37" t="str">
            <v>Ｄ</v>
          </cell>
        </row>
        <row r="38">
          <cell r="C38" t="str">
            <v>　　　　　　　　　　　千代田ﾄﾚｰﾄﾞｾﾝﾀｰﾋﾞﾙ6Ｆ</v>
          </cell>
        </row>
        <row r="39">
          <cell r="A39" t="str">
            <v>ｴﾝｼﾞﾆｱﾌﾟﾗﾝﾆﾝｸﾞ</v>
          </cell>
          <cell r="B39" t="str">
            <v>（有）ｴﾝｼﾞﾆｱﾌﾟﾗﾝﾆﾝｸﾞ</v>
          </cell>
          <cell r="C39" t="str">
            <v>　鹿児島県国分市敷根1171番地3</v>
          </cell>
          <cell r="D39" t="str">
            <v>0995-47-0667</v>
          </cell>
          <cell r="E39" t="str">
            <v>① ③</v>
          </cell>
          <cell r="F39" t="str">
            <v>Ａ Ｄ</v>
          </cell>
        </row>
        <row r="41">
          <cell r="A41" t="str">
            <v>（有）ｶﾞｲｱｴﾝｼﾞﾆｱﾘﾝｸﾞ</v>
          </cell>
          <cell r="B41" t="str">
            <v>（有）ｶﾞｲｱｴﾝｼﾞﾆｱﾘﾝｸﾞ</v>
          </cell>
          <cell r="C41" t="str">
            <v>　福岡県福岡市中央区大手門2丁目9-29</v>
          </cell>
          <cell r="D41" t="str">
            <v>092-713-8003</v>
          </cell>
          <cell r="E41" t="str">
            <v>②</v>
          </cell>
          <cell r="F41" t="str">
            <v>Ａ</v>
          </cell>
        </row>
        <row r="42">
          <cell r="C42" t="str">
            <v>　　　　　　　　　　　　エクセラン大手門203号</v>
          </cell>
        </row>
        <row r="43">
          <cell r="A43" t="str">
            <v>（有）柏木エンジニヤ</v>
          </cell>
          <cell r="B43" t="str">
            <v>（有）柏木エンジニヤ</v>
          </cell>
          <cell r="C43" t="str">
            <v>　福岡県福岡市中央区今泉1丁目20-22</v>
          </cell>
          <cell r="D43" t="str">
            <v>092-724-2131</v>
          </cell>
          <cell r="E43" t="str">
            <v>②</v>
          </cell>
          <cell r="F43" t="str">
            <v>Ａ</v>
          </cell>
        </row>
        <row r="44">
          <cell r="C44" t="str">
            <v>　　　　　　　　　　　　　　　　　中島ビル303号</v>
          </cell>
        </row>
        <row r="45">
          <cell r="A45" t="str">
            <v>（有）河川技術</v>
          </cell>
          <cell r="B45" t="str">
            <v>（有）河川技術</v>
          </cell>
          <cell r="C45" t="str">
            <v>　福岡県筑紫野市大字二日市959-1</v>
          </cell>
          <cell r="D45" t="str">
            <v>092-920-1711</v>
          </cell>
          <cell r="E45" t="str">
            <v>②</v>
          </cell>
          <cell r="F45" t="str">
            <v>Ａ</v>
          </cell>
        </row>
        <row r="46">
          <cell r="C46" t="str">
            <v>　　　　　　　　　　　　　　　　ルポ二日市203</v>
          </cell>
        </row>
        <row r="47">
          <cell r="A47" t="str">
            <v>きもと</v>
          </cell>
          <cell r="B47" t="str">
            <v>（株）きもと</v>
          </cell>
          <cell r="C47" t="str">
            <v>　福岡県福岡市博多区山王2丁目6-20</v>
          </cell>
          <cell r="D47" t="str">
            <v>092-473-2110</v>
          </cell>
          <cell r="E47" t="str">
            <v>③</v>
          </cell>
          <cell r="F47" t="str">
            <v>Ｂ</v>
          </cell>
        </row>
        <row r="49">
          <cell r="A49" t="str">
            <v>　九地理</v>
          </cell>
          <cell r="B49" t="str">
            <v>　九州地理情報（株）</v>
          </cell>
          <cell r="C49" t="str">
            <v>　福岡県福岡市東区青葉2丁目30-1</v>
          </cell>
          <cell r="D49" t="str">
            <v>092-663-2111</v>
          </cell>
          <cell r="E49" t="str">
            <v>③</v>
          </cell>
          <cell r="F49" t="str">
            <v>Ａ</v>
          </cell>
        </row>
        <row r="50">
          <cell r="B50" t="str">
            <v>　　　　　システムハウス</v>
          </cell>
        </row>
        <row r="51">
          <cell r="A51" t="str">
            <v>（有）協栄ｴﾝｼﾞﾆｱﾘﾝｸﾞ</v>
          </cell>
          <cell r="B51" t="str">
            <v>（有）協栄ｴﾝｼﾞﾆｱﾘﾝｸﾞ</v>
          </cell>
          <cell r="C51" t="str">
            <v>　長崎県長崎市幸町5番28号</v>
          </cell>
          <cell r="D51" t="str">
            <v>095-827-8912</v>
          </cell>
          <cell r="E51" t="str">
            <v>長</v>
          </cell>
          <cell r="F51" t="str">
            <v>Ａ</v>
          </cell>
        </row>
        <row r="53">
          <cell r="A53" t="str">
            <v>共立</v>
          </cell>
          <cell r="B53" t="str">
            <v>共立航空撮影（株）</v>
          </cell>
          <cell r="C53" t="str">
            <v>　熊本県上益城郡益城町小谷1802-2</v>
          </cell>
          <cell r="D53" t="str">
            <v>096-232-3191</v>
          </cell>
          <cell r="E53" t="str">
            <v>③</v>
          </cell>
          <cell r="F53" t="str">
            <v>Ａ</v>
          </cell>
        </row>
        <row r="54">
          <cell r="C54" t="str">
            <v>　　　　　　　　　　　　　　　　　　　熊本空港内</v>
          </cell>
        </row>
        <row r="55">
          <cell r="A55" t="str">
            <v>共和</v>
          </cell>
          <cell r="B55" t="str">
            <v>共和航業（株）</v>
          </cell>
          <cell r="C55" t="str">
            <v>　福岡県福岡市中央区平尾3-6-8</v>
          </cell>
          <cell r="D55" t="str">
            <v>092-522-8463</v>
          </cell>
          <cell r="E55" t="str">
            <v>③</v>
          </cell>
          <cell r="F55" t="str">
            <v>Ａ</v>
          </cell>
        </row>
        <row r="56">
          <cell r="C56" t="str">
            <v>　　　　　　　　　　　　　　　　　武石ビル203号</v>
          </cell>
        </row>
        <row r="57">
          <cell r="A57" t="str">
            <v>クラウンコンサルタント（株）</v>
          </cell>
          <cell r="B57" t="str">
            <v>クラウンコンサルタント（株）</v>
          </cell>
          <cell r="C57" t="str">
            <v>　福岡県福岡市早良区南庄2丁目17-8</v>
          </cell>
          <cell r="D57" t="str">
            <v>092-822-1112</v>
          </cell>
          <cell r="E57" t="str">
            <v>②</v>
          </cell>
          <cell r="F57" t="str">
            <v>Ａ</v>
          </cell>
        </row>
        <row r="58">
          <cell r="C58" t="str">
            <v>　　　　　　　　　　　　　　　　　ワイシーピービル</v>
          </cell>
        </row>
        <row r="59">
          <cell r="A59" t="str">
            <v>（有）グランドプラン</v>
          </cell>
          <cell r="B59" t="str">
            <v>（有）グランドプラン</v>
          </cell>
          <cell r="C59" t="str">
            <v>　福岡県福岡市南区井尻3丁目15番28号</v>
          </cell>
          <cell r="D59" t="str">
            <v>092-501-5531</v>
          </cell>
          <cell r="E59" t="str">
            <v>①</v>
          </cell>
          <cell r="F59" t="str">
            <v>Ｂ</v>
          </cell>
        </row>
        <row r="60">
          <cell r="C60" t="str">
            <v>　　　　　　　　　　　　　　　　　　セラ井尻107号</v>
          </cell>
        </row>
        <row r="61">
          <cell r="A61" t="str">
            <v>クルス</v>
          </cell>
          <cell r="B61" t="str">
            <v>クルス（ＣＲＵＺ）</v>
          </cell>
          <cell r="C61" t="str">
            <v>　福岡県福岡市中央区今泉2丁目3-8-403</v>
          </cell>
          <cell r="D61" t="str">
            <v>092-762-5593</v>
          </cell>
          <cell r="E61" t="str">
            <v>③</v>
          </cell>
          <cell r="F61" t="str">
            <v>Ｂ</v>
          </cell>
        </row>
        <row r="63">
          <cell r="A63" t="str">
            <v>ｸﾛｰﾊﾞｰ</v>
          </cell>
          <cell r="B63" t="str">
            <v>ｸﾛｰﾊﾞｰ工業写真ｾﾝﾀｰ</v>
          </cell>
          <cell r="C63" t="str">
            <v>　福岡県福岡市博多区博多駅南1-11-18</v>
          </cell>
          <cell r="D63" t="str">
            <v>092-431-1461</v>
          </cell>
          <cell r="E63" t="str">
            <v>③</v>
          </cell>
          <cell r="F63" t="str">
            <v>Ａ</v>
          </cell>
        </row>
        <row r="65">
          <cell r="A65" t="str">
            <v>ｹｲｼｰｴﾝｼﾞﾆｱﾘﾝｸﾞ</v>
          </cell>
          <cell r="B65" t="str">
            <v>ｹｲｼｰｴﾝｼﾞﾆｱﾘﾝｸﾞ</v>
          </cell>
          <cell r="C65" t="str">
            <v>　福岡県福岡市南区野間1丁目11-25</v>
          </cell>
          <cell r="D65" t="str">
            <v>092-541-2220</v>
          </cell>
          <cell r="E65" t="str">
            <v>②</v>
          </cell>
          <cell r="F65" t="str">
            <v>Ａ</v>
          </cell>
        </row>
        <row r="66">
          <cell r="C66" t="str">
            <v xml:space="preserve">                                  新松嵜ビル2F</v>
          </cell>
        </row>
        <row r="67">
          <cell r="A67" t="str">
            <v>Ｋ・ランドスケープ（株）</v>
          </cell>
          <cell r="B67" t="str">
            <v>Ｋ・ランドスケープ（株）</v>
          </cell>
          <cell r="C67" t="str">
            <v>　福岡県福岡市南区長丘3丁目13-27</v>
          </cell>
          <cell r="D67" t="str">
            <v>092-553-8841</v>
          </cell>
          <cell r="E67" t="str">
            <v>②</v>
          </cell>
          <cell r="F67" t="str">
            <v>Ａ</v>
          </cell>
        </row>
        <row r="69">
          <cell r="A69" t="str">
            <v>（有）建匠コンサルタント</v>
          </cell>
          <cell r="B69" t="str">
            <v>（有）建匠コンサルタント</v>
          </cell>
          <cell r="C69" t="str">
            <v>　佐賀県佐賀市北川幅町大字新郷708番地6</v>
          </cell>
          <cell r="D69" t="str">
            <v>0952-28-3736</v>
          </cell>
          <cell r="E69" t="str">
            <v>長</v>
          </cell>
          <cell r="F69" t="str">
            <v>Ａ</v>
          </cell>
        </row>
        <row r="71">
          <cell r="A71" t="str">
            <v>五共水道設計（株）</v>
          </cell>
          <cell r="B71" t="str">
            <v>五共水道設計（株）</v>
          </cell>
          <cell r="C71" t="str">
            <v>　福岡県福岡市城南区田島1丁目4-7</v>
          </cell>
          <cell r="D71" t="str">
            <v>092-845-8461</v>
          </cell>
          <cell r="E71" t="str">
            <v>②</v>
          </cell>
          <cell r="F71" t="str">
            <v>Ｄ</v>
          </cell>
        </row>
        <row r="73">
          <cell r="A73" t="str">
            <v>国際航業（株）</v>
          </cell>
          <cell r="B73" t="str">
            <v>国際航業（株）</v>
          </cell>
          <cell r="C73" t="str">
            <v>　福岡県福岡市博多区東光2丁目1-13</v>
          </cell>
          <cell r="D73" t="str">
            <v>092-451-5001</v>
          </cell>
          <cell r="E73" t="str">
            <v>①</v>
          </cell>
          <cell r="F73" t="str">
            <v>Ｄ</v>
          </cell>
        </row>
        <row r="74">
          <cell r="C74" t="str">
            <v>　　　　　　　　　　　　　　　　　　　協栄ビル７Ｆ</v>
          </cell>
        </row>
        <row r="75">
          <cell r="A75" t="str">
            <v>　国際航空写真</v>
          </cell>
          <cell r="B75" t="str">
            <v>　国際航空写真（株）</v>
          </cell>
          <cell r="C75" t="str">
            <v>　福岡県福岡市博多区上臼井柳井</v>
          </cell>
          <cell r="D75" t="str">
            <v>092-611-3691</v>
          </cell>
          <cell r="E75" t="str">
            <v>③</v>
          </cell>
          <cell r="F75" t="str">
            <v>Ｂ</v>
          </cell>
        </row>
        <row r="76">
          <cell r="B76" t="str">
            <v>　　　　　　　福岡営業所</v>
          </cell>
          <cell r="C76" t="str">
            <v>　　　　　　　　　　　　　　　　　福岡空港ビル内</v>
          </cell>
        </row>
        <row r="77">
          <cell r="A77" t="str">
            <v>国土シンテック（株）</v>
          </cell>
          <cell r="B77" t="str">
            <v>国土シンテック（株）</v>
          </cell>
          <cell r="C77" t="str">
            <v>　福岡県筑後市山ノ井778-2</v>
          </cell>
          <cell r="D77" t="str">
            <v>0942-54-1039</v>
          </cell>
          <cell r="E77" t="str">
            <v>①</v>
          </cell>
          <cell r="F77" t="str">
            <v>Ｂ</v>
          </cell>
        </row>
        <row r="78">
          <cell r="C78" t="str">
            <v>　　　　　　　　　　　　　　　九産筑後ビル205号</v>
          </cell>
        </row>
        <row r="79">
          <cell r="A79" t="str">
            <v>後藤</v>
          </cell>
          <cell r="B79" t="str">
            <v>後藤製図</v>
          </cell>
          <cell r="C79" t="str">
            <v>　福岡県直方市上新入西光寺2296-20</v>
          </cell>
          <cell r="D79" t="str">
            <v>09492-4-7080</v>
          </cell>
          <cell r="E79" t="str">
            <v>③</v>
          </cell>
          <cell r="F79" t="str">
            <v>Ｂ</v>
          </cell>
        </row>
        <row r="81">
          <cell r="A81" t="str">
            <v>米野設計事務所</v>
          </cell>
          <cell r="B81" t="str">
            <v>米野設計事務所</v>
          </cell>
          <cell r="C81" t="str">
            <v>　熊本県熊本市尾ノ上1丁目13番14号</v>
          </cell>
          <cell r="D81" t="str">
            <v>096-385-6561</v>
          </cell>
          <cell r="E81" t="str">
            <v>②</v>
          </cell>
          <cell r="F81" t="str">
            <v>Ｄ</v>
          </cell>
        </row>
        <row r="82">
          <cell r="C82" t="str">
            <v>　　　　　　　　　　　　　　　　　　白石ビル201号</v>
          </cell>
        </row>
        <row r="83">
          <cell r="A83" t="str">
            <v>西海測量設計（有）</v>
          </cell>
          <cell r="B83" t="str">
            <v>西海測量設計（有）</v>
          </cell>
          <cell r="C83" t="str">
            <v>　福岡県八女市大字龍ヶ原字日ノ出297-1</v>
          </cell>
          <cell r="D83" t="str">
            <v>0943-24-4485</v>
          </cell>
          <cell r="E83" t="str">
            <v>①</v>
          </cell>
          <cell r="F83" t="str">
            <v>Ａ</v>
          </cell>
        </row>
        <row r="85">
          <cell r="A85" t="str">
            <v>（有）斎藤測量事務所</v>
          </cell>
          <cell r="B85" t="str">
            <v>（有）斎藤測量事務所</v>
          </cell>
          <cell r="C85" t="str">
            <v>　長崎県佐世保市船越町333-5</v>
          </cell>
          <cell r="D85" t="str">
            <v>0956-28-6260</v>
          </cell>
          <cell r="E85" t="str">
            <v>長</v>
          </cell>
          <cell r="F85" t="str">
            <v>Ａ</v>
          </cell>
        </row>
        <row r="87">
          <cell r="A87" t="str">
            <v>サン建</v>
          </cell>
          <cell r="B87" t="str">
            <v>（株）サン建開発</v>
          </cell>
          <cell r="C87" t="str">
            <v>　福岡県福岡市中央区渡辺通2丁目8-26</v>
          </cell>
          <cell r="D87" t="str">
            <v>092-716-5528</v>
          </cell>
          <cell r="E87" t="str">
            <v>③</v>
          </cell>
          <cell r="F87" t="str">
            <v>Ａ</v>
          </cell>
        </row>
        <row r="88">
          <cell r="C88" t="str">
            <v>　　　　　　　　　　　　　　　　　　メゾン南天神4Ｆ</v>
          </cell>
        </row>
        <row r="89">
          <cell r="A89" t="str">
            <v>山光測量</v>
          </cell>
          <cell r="B89" t="str">
            <v>山光測量</v>
          </cell>
          <cell r="C89" t="str">
            <v>　長崎県大村市西大村本町320-1</v>
          </cell>
          <cell r="D89" t="str">
            <v>0957-54-8934</v>
          </cell>
          <cell r="E89" t="str">
            <v>長</v>
          </cell>
          <cell r="F89" t="str">
            <v>Ａ</v>
          </cell>
        </row>
        <row r="91">
          <cell r="A91" t="str">
            <v>（株）サンテクノ設計</v>
          </cell>
          <cell r="B91" t="str">
            <v>（株）サンテクノ設計</v>
          </cell>
          <cell r="C91" t="str">
            <v>　福岡県福岡市中央区薬院4丁目8-28</v>
          </cell>
          <cell r="D91" t="str">
            <v>092-531-8384</v>
          </cell>
          <cell r="E91" t="str">
            <v>②</v>
          </cell>
          <cell r="F91" t="str">
            <v>Ｂ</v>
          </cell>
        </row>
        <row r="92">
          <cell r="C92" t="str">
            <v>　　　　　　　　　地産マンション第5博多204号</v>
          </cell>
        </row>
        <row r="93">
          <cell r="A93" t="str">
            <v>サンプロ</v>
          </cell>
          <cell r="B93" t="str">
            <v>（株）ｻﾝﾌﾟﾛｶﾗｰｻｰﾋﾞｽ</v>
          </cell>
          <cell r="C93" t="str">
            <v>　福岡県福岡市南区中尾3丁目4-10</v>
          </cell>
          <cell r="D93" t="str">
            <v>092-512-5639</v>
          </cell>
          <cell r="E93" t="str">
            <v>③</v>
          </cell>
          <cell r="F93" t="str">
            <v>Ａ</v>
          </cell>
        </row>
        <row r="95">
          <cell r="A95" t="str">
            <v>サンユー</v>
          </cell>
          <cell r="B95" t="str">
            <v>サンユー開発設計（有）</v>
          </cell>
          <cell r="C95" t="str">
            <v>　熊本県熊本市近見町6丁目12-85</v>
          </cell>
          <cell r="D95" t="str">
            <v>096-359-1377</v>
          </cell>
          <cell r="E95" t="str">
            <v>③</v>
          </cell>
          <cell r="F95" t="str">
            <v>Ａ</v>
          </cell>
        </row>
        <row r="97">
          <cell r="A97" t="str">
            <v>（株）シーマコンサルタント</v>
          </cell>
          <cell r="B97" t="str">
            <v>（株）シーマコンサルタント</v>
          </cell>
          <cell r="C97" t="str">
            <v>　福岡県福岡市中央区舞鶴3-6-23-205</v>
          </cell>
          <cell r="D97" t="str">
            <v>092-722-1466</v>
          </cell>
          <cell r="E97" t="str">
            <v>①</v>
          </cell>
          <cell r="F97" t="str">
            <v>Ｂ</v>
          </cell>
        </row>
        <row r="99">
          <cell r="A99" t="str">
            <v>JC土木設計事務所</v>
          </cell>
          <cell r="B99" t="str">
            <v>JC土木設計事務所</v>
          </cell>
          <cell r="C99" t="str">
            <v>　福岡県前原市長野1517-1</v>
          </cell>
          <cell r="D99" t="str">
            <v>092-324-8737</v>
          </cell>
          <cell r="E99" t="str">
            <v>②</v>
          </cell>
          <cell r="F99" t="str">
            <v>Ｂ</v>
          </cell>
        </row>
        <row r="101">
          <cell r="A101" t="str">
            <v>塩川製図</v>
          </cell>
          <cell r="B101" t="str">
            <v>塩川製図</v>
          </cell>
          <cell r="C101" t="str">
            <v>　福岡県大野城市月の浦3丁目3-8-102号</v>
          </cell>
          <cell r="D101" t="str">
            <v>092-595-3606</v>
          </cell>
          <cell r="E101" t="str">
            <v>③</v>
          </cell>
          <cell r="F101" t="str">
            <v>Ｂ</v>
          </cell>
        </row>
        <row r="103">
          <cell r="A103" t="str">
            <v>ジョーナン</v>
          </cell>
          <cell r="B103" t="str">
            <v>（株）ジョーナンテクニカル</v>
          </cell>
          <cell r="C103" t="str">
            <v xml:space="preserve">  熊本県熊本市石原町317番地</v>
          </cell>
          <cell r="D103" t="str">
            <v>096-380-1421</v>
          </cell>
          <cell r="E103" t="str">
            <v>③</v>
          </cell>
          <cell r="F103" t="str">
            <v>Ａ</v>
          </cell>
        </row>
        <row r="105">
          <cell r="A105" t="str">
            <v>伸光測量設計（株）</v>
          </cell>
          <cell r="B105" t="str">
            <v>伸光測量設計（株）</v>
          </cell>
          <cell r="C105" t="str">
            <v xml:space="preserve">  福岡県福岡市南区警弥郷1丁目13-2</v>
          </cell>
          <cell r="D105" t="str">
            <v>092-502-1145</v>
          </cell>
          <cell r="E105" t="str">
            <v>①</v>
          </cell>
          <cell r="F105" t="str">
            <v>Ｂ</v>
          </cell>
        </row>
        <row r="107">
          <cell r="A107" t="str">
            <v>（株）新日本環境計測</v>
          </cell>
          <cell r="B107" t="str">
            <v>（株）新日本環境計測</v>
          </cell>
          <cell r="C107" t="str">
            <v xml:space="preserve">  福岡県福岡市南区長丘3丁目25-15</v>
          </cell>
          <cell r="D107" t="str">
            <v>092-561-8717</v>
          </cell>
          <cell r="E107" t="str">
            <v>②</v>
          </cell>
          <cell r="F107" t="str">
            <v>Ｂ</v>
          </cell>
        </row>
        <row r="109">
          <cell r="A109" t="str">
            <v>ｽﾘｰｴｽｴﾝｼﾞﾆｱﾘﾝｸﾞ</v>
          </cell>
          <cell r="B109" t="str">
            <v>ｽﾘｰｴｽｴﾝｼﾞﾆｱﾘﾝｸﾞ</v>
          </cell>
          <cell r="C109" t="str">
            <v>　福岡県福岡市城南区片江4丁目19-1番地</v>
          </cell>
          <cell r="D109" t="str">
            <v>092-864-0056</v>
          </cell>
          <cell r="E109" t="str">
            <v>①</v>
          </cell>
          <cell r="F109" t="str">
            <v>Ｂ</v>
          </cell>
        </row>
        <row r="110">
          <cell r="C110" t="str">
            <v xml:space="preserve">                             サンハイツやひろ207</v>
          </cell>
        </row>
        <row r="111">
          <cell r="A111" t="str">
            <v>精図舎</v>
          </cell>
          <cell r="B111" t="str">
            <v>精図舎</v>
          </cell>
          <cell r="C111" t="str">
            <v>　福岡県福岡市東区和白5丁目1-53</v>
          </cell>
          <cell r="D111" t="str">
            <v>092-606-4191</v>
          </cell>
          <cell r="E111" t="str">
            <v>③</v>
          </cell>
          <cell r="F111" t="str">
            <v>Ａ</v>
          </cell>
        </row>
        <row r="112">
          <cell r="C112" t="str">
            <v>　　　　　　　　　　　　　　　　　栄コーポ201号</v>
          </cell>
        </row>
        <row r="113">
          <cell r="A113" t="str">
            <v xml:space="preserve">  西部環境調査（株）</v>
          </cell>
          <cell r="B113" t="str">
            <v xml:space="preserve">  西部環境調査（株）</v>
          </cell>
          <cell r="C113" t="str">
            <v>　福岡県福岡市博多区築港本町8-14</v>
          </cell>
          <cell r="D113" t="str">
            <v>092-262-3717</v>
          </cell>
          <cell r="E113" t="str">
            <v>②</v>
          </cell>
          <cell r="F113" t="str">
            <v>Ａ</v>
          </cell>
        </row>
        <row r="114">
          <cell r="A114" t="str">
            <v xml:space="preserve">              福岡事業所</v>
          </cell>
          <cell r="B114" t="str">
            <v xml:space="preserve">              福岡事業所</v>
          </cell>
        </row>
        <row r="115">
          <cell r="A115" t="str">
            <v>西部建設</v>
          </cell>
          <cell r="B115" t="str">
            <v>（株）西部建設ｺﾝｻﾙﾀﾝﾄ</v>
          </cell>
          <cell r="C115" t="str">
            <v>　福岡県福岡市博多区博多駅南3-5-35</v>
          </cell>
          <cell r="D115" t="str">
            <v>092-475-8074</v>
          </cell>
          <cell r="E115" t="str">
            <v>③</v>
          </cell>
          <cell r="F115" t="str">
            <v>Ａ</v>
          </cell>
        </row>
        <row r="117">
          <cell r="A117" t="str">
            <v xml:space="preserve">  （有）設備設計ｼｭﾄﾛｰﾑ・</v>
          </cell>
          <cell r="B117" t="str">
            <v xml:space="preserve">  （有）設備設計ｼｭﾄﾛｰﾑ・</v>
          </cell>
          <cell r="C117" t="str">
            <v xml:space="preserve">  佐賀県伊万里市立花町1439番地2</v>
          </cell>
          <cell r="D117" t="str">
            <v>0955-20-1436</v>
          </cell>
          <cell r="E117" t="str">
            <v>①</v>
          </cell>
          <cell r="F117" t="str">
            <v>Ｂ</v>
          </cell>
        </row>
        <row r="118">
          <cell r="A118" t="str">
            <v xml:space="preserve">                        ﾅｶﾔﾏ</v>
          </cell>
          <cell r="B118" t="str">
            <v xml:space="preserve">                        ﾅｶﾔﾏ</v>
          </cell>
        </row>
        <row r="119">
          <cell r="A119" t="str">
            <v>双建</v>
          </cell>
          <cell r="B119" t="str">
            <v>双建技術コンサル（株）</v>
          </cell>
          <cell r="C119" t="str">
            <v>　福岡県福岡市東区多の津5丁目42-6</v>
          </cell>
          <cell r="D119" t="str">
            <v>092-612-3161</v>
          </cell>
          <cell r="E119" t="str">
            <v>① ③</v>
          </cell>
          <cell r="F119" t="str">
            <v>Ｂ</v>
          </cell>
        </row>
        <row r="121">
          <cell r="A121" t="str">
            <v>（株）綜合設計</v>
          </cell>
          <cell r="B121" t="str">
            <v>（株）綜合設計</v>
          </cell>
          <cell r="C121" t="str">
            <v>　福岡県福岡市西区生松台3丁目1番2号</v>
          </cell>
          <cell r="D121" t="str">
            <v>092-892-2090</v>
          </cell>
          <cell r="E121" t="str">
            <v>①</v>
          </cell>
          <cell r="F121" t="str">
            <v>Ｂ</v>
          </cell>
        </row>
        <row r="123">
          <cell r="A123" t="str">
            <v>（有）ソハラ設計</v>
          </cell>
          <cell r="B123" t="str">
            <v>（有）ソハラ設計</v>
          </cell>
          <cell r="C123" t="str">
            <v>　福岡県福岡市東区二又瀬18-19</v>
          </cell>
          <cell r="D123" t="str">
            <v>092-621-2377</v>
          </cell>
          <cell r="E123" t="str">
            <v>①</v>
          </cell>
          <cell r="F123" t="str">
            <v>Ｂ</v>
          </cell>
        </row>
        <row r="124">
          <cell r="C124" t="str">
            <v xml:space="preserve">                            フルサワビル207号</v>
          </cell>
        </row>
        <row r="125">
          <cell r="A125" t="str">
            <v>大河産業</v>
          </cell>
          <cell r="B125" t="str">
            <v>大河産業</v>
          </cell>
          <cell r="C125" t="str">
            <v>　福岡県福岡市東区唐原2丁目22番6-503</v>
          </cell>
          <cell r="D125" t="str">
            <v>092-682-4904</v>
          </cell>
          <cell r="E125" t="str">
            <v>①</v>
          </cell>
          <cell r="F125" t="str">
            <v>Ａ</v>
          </cell>
        </row>
        <row r="127">
          <cell r="A127" t="str">
            <v>（有）大行測量設計</v>
          </cell>
          <cell r="B127" t="str">
            <v>（有）大行測量設計</v>
          </cell>
          <cell r="C127" t="str">
            <v>　福岡県粕屋郡粕屋町大字仲原927-10</v>
          </cell>
          <cell r="D127" t="str">
            <v>092-938-6118</v>
          </cell>
          <cell r="E127" t="str">
            <v>①</v>
          </cell>
          <cell r="F127" t="str">
            <v>Ａ</v>
          </cell>
        </row>
        <row r="129">
          <cell r="A129" t="str">
            <v>大信情報</v>
          </cell>
          <cell r="B129" t="str">
            <v>大信情報システム（株）</v>
          </cell>
          <cell r="C129" t="str">
            <v>　福岡県福岡市博多区比恵町1-18</v>
          </cell>
          <cell r="D129" t="str">
            <v>092-472-5191</v>
          </cell>
          <cell r="E129" t="str">
            <v>③</v>
          </cell>
          <cell r="F129" t="str">
            <v>Ａ</v>
          </cell>
        </row>
        <row r="130">
          <cell r="C130" t="str">
            <v xml:space="preserve">                             トーカン福岡第2ビル</v>
          </cell>
        </row>
        <row r="131">
          <cell r="A131" t="str">
            <v>（株）大日設計事務所</v>
          </cell>
          <cell r="B131" t="str">
            <v>（株）大日設計事務所</v>
          </cell>
          <cell r="C131" t="str">
            <v>　福岡県春日市一の谷1丁目161-2</v>
          </cell>
          <cell r="D131" t="str">
            <v>092-573-6803</v>
          </cell>
          <cell r="E131" t="str">
            <v>②</v>
          </cell>
          <cell r="F131" t="str">
            <v>Ａ</v>
          </cell>
        </row>
        <row r="133">
          <cell r="A133" t="str">
            <v>高原設計事務所</v>
          </cell>
          <cell r="B133" t="str">
            <v>高原設計事務所</v>
          </cell>
          <cell r="C133" t="str">
            <v>　福岡県福岡市博多区諸岡3-3-26</v>
          </cell>
          <cell r="D133" t="str">
            <v>092-573-6596</v>
          </cell>
          <cell r="E133" t="str">
            <v>②</v>
          </cell>
          <cell r="F133" t="str">
            <v>Ｂ</v>
          </cell>
        </row>
        <row r="135">
          <cell r="A135" t="str">
            <v>巧測研</v>
          </cell>
          <cell r="B135" t="str">
            <v>巧測研</v>
          </cell>
          <cell r="C135" t="str">
            <v>　長崎県佐世保市瀬戸越1丁目1599-1</v>
          </cell>
          <cell r="D135" t="str">
            <v>0956-40-7775</v>
          </cell>
          <cell r="E135" t="str">
            <v>長</v>
          </cell>
          <cell r="F135" t="str">
            <v>Ａ</v>
          </cell>
        </row>
        <row r="137">
          <cell r="A137" t="str">
            <v>（株）田代設計事務所</v>
          </cell>
          <cell r="B137" t="str">
            <v>（株）田代設計事務所</v>
          </cell>
          <cell r="C137" t="str">
            <v>　福岡県福岡市中央区今泉1丁目20-22</v>
          </cell>
          <cell r="D137" t="str">
            <v>092-713-7868</v>
          </cell>
          <cell r="E137" t="str">
            <v>②</v>
          </cell>
          <cell r="F137" t="str">
            <v>Ａ</v>
          </cell>
        </row>
        <row r="138">
          <cell r="C138" t="str">
            <v>　　　　　　　　　　　　　　　　　中島ビル401号</v>
          </cell>
        </row>
        <row r="139">
          <cell r="A139" t="str">
            <v>玉川</v>
          </cell>
          <cell r="B139" t="str">
            <v>（株）玉川印刷</v>
          </cell>
          <cell r="C139" t="str">
            <v>　福岡県福岡市中央区清川3丁目18番11号</v>
          </cell>
          <cell r="D139" t="str">
            <v>092-531-1038</v>
          </cell>
          <cell r="E139" t="str">
            <v>③</v>
          </cell>
          <cell r="F139" t="str">
            <v>Ａ</v>
          </cell>
        </row>
        <row r="141">
          <cell r="A141" t="str">
            <v>為廣　恰</v>
          </cell>
          <cell r="B141" t="str">
            <v>為廣　恰</v>
          </cell>
          <cell r="C141" t="str">
            <v>　福岡県久留米市西町126-8</v>
          </cell>
          <cell r="D141" t="str">
            <v>0942-39-4066</v>
          </cell>
          <cell r="E141" t="str">
            <v>③</v>
          </cell>
          <cell r="F141" t="str">
            <v>Ｂ</v>
          </cell>
        </row>
        <row r="143">
          <cell r="A143" t="str">
            <v>壇建設技術（株）</v>
          </cell>
          <cell r="B143" t="str">
            <v>壇建設技術（株）</v>
          </cell>
          <cell r="C143" t="str">
            <v>　福岡県福岡市中央区平尾2丁目15-26</v>
          </cell>
          <cell r="D143" t="str">
            <v>092-523-4323</v>
          </cell>
          <cell r="E143" t="str">
            <v>②</v>
          </cell>
          <cell r="F143" t="str">
            <v>Ｂ</v>
          </cell>
        </row>
        <row r="144">
          <cell r="C144" t="str">
            <v>　　　　　　　　　　　　　　　　シティビル平尾6Ｆ</v>
          </cell>
        </row>
        <row r="145">
          <cell r="A145" t="str">
            <v>地図情報</v>
          </cell>
          <cell r="B145" t="str">
            <v>地図情報ｺﾝｻﾙﾀﾝﾄ（株）</v>
          </cell>
          <cell r="C145" t="str">
            <v>　佐賀県佐賀市高木瀬西5丁目3-25</v>
          </cell>
          <cell r="D145" t="str">
            <v>0952-31-9510</v>
          </cell>
          <cell r="E145" t="str">
            <v>③</v>
          </cell>
          <cell r="F145" t="str">
            <v>Ｂ</v>
          </cell>
        </row>
        <row r="147">
          <cell r="A147" t="str">
            <v>月成</v>
          </cell>
          <cell r="B147" t="str">
            <v>月成製図</v>
          </cell>
          <cell r="C147" t="str">
            <v>　福岡県遠賀郡水巻町吉田東1丁目1番20号</v>
          </cell>
          <cell r="D147" t="str">
            <v>093-202-5311</v>
          </cell>
          <cell r="E147" t="str">
            <v>③</v>
          </cell>
          <cell r="F147" t="str">
            <v>Ｂ</v>
          </cell>
        </row>
        <row r="149">
          <cell r="A149" t="str">
            <v>　ﾃｨ･ｱﾝﾄﾞ･ﾃｨ</v>
          </cell>
          <cell r="B149" t="str">
            <v>　ﾃｨ･ｱﾝﾄﾞ･ﾃｨ</v>
          </cell>
          <cell r="C149" t="str">
            <v>　長崎県長崎市大手町1-30-19</v>
          </cell>
          <cell r="D149" t="str">
            <v>095-842-0821</v>
          </cell>
          <cell r="E149" t="str">
            <v>長</v>
          </cell>
          <cell r="F149" t="str">
            <v>Ａ</v>
          </cell>
        </row>
        <row r="150">
          <cell r="A150" t="str">
            <v>　　　　　設計事務所（有）</v>
          </cell>
          <cell r="B150" t="str">
            <v>　　　　　設計事務所（有）</v>
          </cell>
        </row>
        <row r="151">
          <cell r="A151" t="str">
            <v>東亜航空</v>
          </cell>
          <cell r="B151" t="str">
            <v>東亜航空技研（株）</v>
          </cell>
          <cell r="C151" t="str">
            <v>　福岡県大野城市大城3丁目19-24</v>
          </cell>
          <cell r="D151" t="str">
            <v>092-504-5651</v>
          </cell>
          <cell r="E151" t="str">
            <v>③</v>
          </cell>
          <cell r="F151" t="str">
            <v>Ａ</v>
          </cell>
        </row>
        <row r="153">
          <cell r="A153" t="str">
            <v>都市リサーチ</v>
          </cell>
          <cell r="B153" t="str">
            <v>都市リサーチ</v>
          </cell>
          <cell r="C153" t="str">
            <v>　福岡県福岡市中央区大名2丁目2-1</v>
          </cell>
          <cell r="D153" t="str">
            <v>092-725-2183</v>
          </cell>
          <cell r="E153" t="str">
            <v>③</v>
          </cell>
          <cell r="F153" t="str">
            <v>Ａ</v>
          </cell>
        </row>
        <row r="154">
          <cell r="C154" t="str">
            <v>　　　　　　　　　　　　　　　　　　ワコービル5階</v>
          </cell>
        </row>
        <row r="155">
          <cell r="A155" t="str">
            <v>徳重測量設計</v>
          </cell>
          <cell r="B155" t="str">
            <v>徳重測量設計</v>
          </cell>
          <cell r="C155" t="str">
            <v>　福岡県福岡市南区和田1丁目23-4</v>
          </cell>
          <cell r="D155" t="str">
            <v>092-511-6418</v>
          </cell>
          <cell r="E155" t="str">
            <v>①</v>
          </cell>
          <cell r="F155" t="str">
            <v>Ｂ</v>
          </cell>
        </row>
        <row r="157">
          <cell r="A157" t="str">
            <v>中上　三鈴</v>
          </cell>
          <cell r="B157" t="str">
            <v>中上　三鈴</v>
          </cell>
          <cell r="C157" t="str">
            <v xml:space="preserve">  愛知県江南市飛高町宮町73</v>
          </cell>
          <cell r="D157" t="str">
            <v>0587-56-6866</v>
          </cell>
          <cell r="E157" t="str">
            <v>③</v>
          </cell>
          <cell r="F157" t="str">
            <v>Ｂ</v>
          </cell>
        </row>
        <row r="159">
          <cell r="A159" t="str">
            <v>西日本開発ｺﾝｻﾙﾀﾝﾄ（株）</v>
          </cell>
          <cell r="B159" t="str">
            <v>西日本開発ｺﾝｻﾙﾀﾝﾄ（株）</v>
          </cell>
          <cell r="C159" t="str">
            <v xml:space="preserve">  福岡県福岡市中央区天神3丁目10-25</v>
          </cell>
          <cell r="D159" t="str">
            <v>092-724-8040</v>
          </cell>
          <cell r="E159" t="str">
            <v>②</v>
          </cell>
          <cell r="F159" t="str">
            <v>Ａ</v>
          </cell>
        </row>
        <row r="161">
          <cell r="A161" t="str">
            <v>日技測量事務所</v>
          </cell>
          <cell r="B161" t="str">
            <v>日技測量事務所</v>
          </cell>
          <cell r="C161" t="str">
            <v>　大分県日田市井手町13番地</v>
          </cell>
          <cell r="D161" t="str">
            <v>0973-22-0538</v>
          </cell>
          <cell r="E161" t="str">
            <v>①</v>
          </cell>
          <cell r="F161" t="str">
            <v>Ａ</v>
          </cell>
        </row>
        <row r="163">
          <cell r="A163" t="str">
            <v>ニュース</v>
          </cell>
          <cell r="B163" t="str">
            <v>ニュース</v>
          </cell>
          <cell r="C163" t="str">
            <v>　福岡県福岡市博多区博多駅前1丁目31-1</v>
          </cell>
          <cell r="D163" t="str">
            <v>092-432-4771</v>
          </cell>
          <cell r="E163" t="str">
            <v>③</v>
          </cell>
          <cell r="F163" t="str">
            <v>Ｂ</v>
          </cell>
        </row>
        <row r="164">
          <cell r="C164" t="str">
            <v>　　　　　　　　　　　　　　　　　　コーポ祇園503</v>
          </cell>
        </row>
        <row r="165">
          <cell r="A165" t="str">
            <v>ニューボーリング（株）</v>
          </cell>
          <cell r="B165" t="str">
            <v>ニューボーリング（株）</v>
          </cell>
          <cell r="C165" t="str">
            <v>　福岡県福岡市南区老司2丁目5番36号</v>
          </cell>
          <cell r="D165" t="str">
            <v>092-564-3191</v>
          </cell>
          <cell r="E165" t="str">
            <v>②</v>
          </cell>
          <cell r="F165" t="str">
            <v>Ｂ</v>
          </cell>
        </row>
        <row r="166">
          <cell r="C166" t="str">
            <v>　　　　　　　　　　　　　　　　　　　ＴＮアルテミス</v>
          </cell>
        </row>
        <row r="167">
          <cell r="A167" t="str">
            <v>林田測量設計事務所</v>
          </cell>
          <cell r="B167" t="str">
            <v>林田測量設計事務所</v>
          </cell>
          <cell r="C167" t="str">
            <v>　福岡県遠賀郡岡垣町大字野間446-41</v>
          </cell>
          <cell r="D167" t="str">
            <v>092-282-7758</v>
          </cell>
          <cell r="E167" t="str">
            <v>②</v>
          </cell>
          <cell r="F167" t="str">
            <v>Ｂ</v>
          </cell>
        </row>
        <row r="169">
          <cell r="A169" t="str">
            <v>ビーワン</v>
          </cell>
          <cell r="B169" t="str">
            <v>（有）ビーワン</v>
          </cell>
          <cell r="C169" t="str">
            <v>　福岡県福岡市中央区大名1-2-15</v>
          </cell>
          <cell r="D169" t="str">
            <v>092-781-6007</v>
          </cell>
          <cell r="E169" t="str">
            <v>③</v>
          </cell>
          <cell r="F169" t="str">
            <v>Ｂ</v>
          </cell>
        </row>
        <row r="170">
          <cell r="C170" t="str">
            <v>　　　　　　　　　　　　　　　　　　坂田ビル7F</v>
          </cell>
        </row>
        <row r="171">
          <cell r="A171" t="str">
            <v>久井</v>
          </cell>
          <cell r="B171" t="str">
            <v>久井　明子</v>
          </cell>
          <cell r="C171" t="str">
            <v>　福岡県北九州市小倉南区徳力団地50-507</v>
          </cell>
          <cell r="D171" t="str">
            <v>093-962-1607</v>
          </cell>
          <cell r="E171" t="str">
            <v>③</v>
          </cell>
          <cell r="F171" t="str">
            <v>Ａ</v>
          </cell>
        </row>
        <row r="173">
          <cell r="A173" t="str">
            <v>平川登記・測量事務所</v>
          </cell>
          <cell r="B173" t="str">
            <v>平川登記・測量事務所</v>
          </cell>
          <cell r="C173" t="str">
            <v>　福岡県福岡市中央区舞鶴2丁目3番10号</v>
          </cell>
          <cell r="D173" t="str">
            <v>092-771-3098</v>
          </cell>
          <cell r="E173" t="str">
            <v>①</v>
          </cell>
          <cell r="F173" t="str">
            <v>Ｂ</v>
          </cell>
        </row>
        <row r="174">
          <cell r="C174" t="str">
            <v>　　　　　　　　　　　　　　シャンボール舞鶴301</v>
          </cell>
        </row>
        <row r="175">
          <cell r="A175" t="str">
            <v>平野製図</v>
          </cell>
          <cell r="B175" t="str">
            <v>平野製図コンサルタント</v>
          </cell>
          <cell r="C175" t="str">
            <v>　福岡県福岡市南区野間4丁目32-10</v>
          </cell>
          <cell r="D175" t="str">
            <v>092-553-5248</v>
          </cell>
          <cell r="E175" t="str">
            <v>③</v>
          </cell>
          <cell r="F175" t="str">
            <v>Ｂ</v>
          </cell>
        </row>
        <row r="177">
          <cell r="A177" t="str">
            <v>平野測量設計事務所</v>
          </cell>
          <cell r="B177" t="str">
            <v>平野測量設計事務所</v>
          </cell>
          <cell r="C177" t="str">
            <v>　福岡県筑紫野市大字塔原610-1</v>
          </cell>
          <cell r="D177" t="str">
            <v>092-921-6857</v>
          </cell>
          <cell r="E177" t="str">
            <v>①</v>
          </cell>
          <cell r="F177" t="str">
            <v>Ａ</v>
          </cell>
        </row>
        <row r="179">
          <cell r="A179" t="str">
            <v>（有）ﾌｨｰﾙﾄﾞｺﾝｻﾙﾀﾝﾄ</v>
          </cell>
          <cell r="B179" t="str">
            <v>（有）ﾌｨｰﾙﾄﾞｺﾝｻﾙﾀﾝﾄ</v>
          </cell>
          <cell r="C179" t="str">
            <v>　長崎県諫早市西栄田町1040番地7</v>
          </cell>
          <cell r="D179" t="str">
            <v>0957-26-8867</v>
          </cell>
          <cell r="E179" t="str">
            <v>長</v>
          </cell>
          <cell r="F179" t="str">
            <v>Ａ</v>
          </cell>
        </row>
        <row r="181">
          <cell r="A181" t="str">
            <v>　ﾌｪﾆｯｸｽ測量設計</v>
          </cell>
          <cell r="B181" t="str">
            <v>　ﾌｪﾆｯｸｽ測量設計</v>
          </cell>
          <cell r="C181" t="str">
            <v>　宮崎県宮崎市大字島之内字境田6652</v>
          </cell>
          <cell r="D181" t="str">
            <v>0985-39-2914</v>
          </cell>
          <cell r="E181" t="str">
            <v>①</v>
          </cell>
          <cell r="F181" t="str">
            <v>Ａ</v>
          </cell>
        </row>
        <row r="182">
          <cell r="A182" t="str">
            <v>　　　　　　ｺﾝｻﾙﾀﾝﾄ（株）</v>
          </cell>
          <cell r="B182" t="str">
            <v>　　　　　　ｺﾝｻﾙﾀﾝﾄ（株）</v>
          </cell>
        </row>
        <row r="183">
          <cell r="A183" t="str">
            <v>フォーサイトシステム（株）</v>
          </cell>
          <cell r="B183" t="str">
            <v>フォーサイトシステム（株）</v>
          </cell>
          <cell r="C183" t="str">
            <v>　福岡県福岡市中央区長浜1-4-6</v>
          </cell>
          <cell r="D183" t="str">
            <v>092-752-3580</v>
          </cell>
          <cell r="E183" t="str">
            <v>③</v>
          </cell>
          <cell r="F183" t="str">
            <v>Ａ</v>
          </cell>
        </row>
        <row r="184">
          <cell r="C184" t="str">
            <v>　　　　　　　　　　　　　　　　　三岩総合ビル</v>
          </cell>
        </row>
        <row r="185">
          <cell r="A185" t="str">
            <v>深川製図</v>
          </cell>
          <cell r="B185" t="str">
            <v>深川製図</v>
          </cell>
          <cell r="C185" t="str">
            <v>　福岡県福岡市南区老司3丁目16-11</v>
          </cell>
          <cell r="D185" t="str">
            <v>092-565-3739</v>
          </cell>
          <cell r="E185" t="str">
            <v>③</v>
          </cell>
          <cell r="F185" t="str">
            <v>Ｂ</v>
          </cell>
        </row>
        <row r="186">
          <cell r="C186" t="str">
            <v>　　　　　　　　　　　　　　　　　松永ビル406号</v>
          </cell>
        </row>
        <row r="187">
          <cell r="A187" t="str">
            <v>（株）福岡製図ｺﾝｻﾙﾀﾝﾄ</v>
          </cell>
          <cell r="B187" t="str">
            <v>（株）福岡製図ｺﾝｻﾙﾀﾝﾄ</v>
          </cell>
          <cell r="C187" t="str">
            <v>　福岡県福岡市中央区港1丁目1番16号</v>
          </cell>
          <cell r="D187" t="str">
            <v>092-761-0452</v>
          </cell>
          <cell r="E187" t="str">
            <v>③</v>
          </cell>
          <cell r="F187" t="str">
            <v>Ｂ</v>
          </cell>
        </row>
        <row r="189">
          <cell r="A189" t="str">
            <v>福岡ビデオ</v>
          </cell>
          <cell r="B189" t="str">
            <v>福岡ビデオシステム（株）</v>
          </cell>
          <cell r="C189" t="str">
            <v>　福岡県福岡市中央区清川1丁目11-17</v>
          </cell>
          <cell r="D189" t="str">
            <v>092-521-2266</v>
          </cell>
          <cell r="E189" t="str">
            <v>③</v>
          </cell>
          <cell r="F189" t="str">
            <v>Ａ</v>
          </cell>
        </row>
        <row r="191">
          <cell r="A191" t="str">
            <v>福広</v>
          </cell>
          <cell r="B191" t="str">
            <v>福広製図</v>
          </cell>
          <cell r="C191" t="str">
            <v>　福岡県福岡市南区向新町2丁目3-21</v>
          </cell>
          <cell r="D191" t="str">
            <v>092-565-1714</v>
          </cell>
          <cell r="E191" t="str">
            <v>③</v>
          </cell>
          <cell r="F191" t="str">
            <v>Ａ</v>
          </cell>
        </row>
        <row r="193">
          <cell r="A193" t="str">
            <v>フジサンプラー（株）</v>
          </cell>
          <cell r="B193" t="str">
            <v>フジサンプラー（株）</v>
          </cell>
          <cell r="C193" t="str">
            <v>　福岡県福岡市東区和白4丁目3番22号</v>
          </cell>
          <cell r="D193" t="str">
            <v>092-608-3738</v>
          </cell>
          <cell r="E193" t="str">
            <v>②</v>
          </cell>
          <cell r="F193" t="str">
            <v>Ｂ</v>
          </cell>
        </row>
        <row r="195">
          <cell r="A195" t="str">
            <v>藤元技術士事務所</v>
          </cell>
          <cell r="B195" t="str">
            <v>藤元技術士事務所</v>
          </cell>
          <cell r="C195" t="str">
            <v>　福岡県糟屋郡新宮町下府1071-9-701</v>
          </cell>
          <cell r="D195" t="str">
            <v>092-962-3277</v>
          </cell>
          <cell r="E195" t="str">
            <v>②</v>
          </cell>
          <cell r="F195" t="str">
            <v>Ｂ</v>
          </cell>
        </row>
        <row r="197">
          <cell r="A197" t="str">
            <v>（有）ブリッジヘッド２１</v>
          </cell>
          <cell r="B197" t="str">
            <v>（有）ブリッジヘッド２１</v>
          </cell>
          <cell r="C197" t="str">
            <v>　福岡県北九州市若松区二島6丁目4-34</v>
          </cell>
          <cell r="D197" t="str">
            <v>093-791-7436</v>
          </cell>
          <cell r="E197" t="str">
            <v>②</v>
          </cell>
          <cell r="F197" t="str">
            <v>Ａ</v>
          </cell>
        </row>
        <row r="199">
          <cell r="A199" t="str">
            <v>　（有）防災技術</v>
          </cell>
          <cell r="B199" t="str">
            <v>　（有）防災技術</v>
          </cell>
          <cell r="C199" t="str">
            <v>　福岡県筑紫野市筑紫駅前通1-21</v>
          </cell>
          <cell r="D199" t="str">
            <v>092-920-3378</v>
          </cell>
          <cell r="E199" t="str">
            <v>②</v>
          </cell>
          <cell r="F199" t="str">
            <v>Ｄ</v>
          </cell>
        </row>
        <row r="200">
          <cell r="A200" t="str">
            <v>　　　　エンジニアリング</v>
          </cell>
          <cell r="B200" t="str">
            <v>　　　　エンジニアリング</v>
          </cell>
          <cell r="C200" t="str">
            <v>　　　　　　　　　　　ｸﾛｰﾊﾞｰﾋﾞﾙ壱番館302号</v>
          </cell>
        </row>
        <row r="201">
          <cell r="A201" t="str">
            <v>北海航測</v>
          </cell>
          <cell r="B201" t="str">
            <v>北海航測（株）</v>
          </cell>
          <cell r="C201" t="str">
            <v>　北海道札幌市中央区北3条西17丁目</v>
          </cell>
          <cell r="D201" t="str">
            <v>011-613-6498</v>
          </cell>
          <cell r="E201" t="str">
            <v>③</v>
          </cell>
          <cell r="F201" t="str">
            <v>Ｂ</v>
          </cell>
        </row>
        <row r="203">
          <cell r="A203" t="str">
            <v>掘</v>
          </cell>
          <cell r="B203" t="str">
            <v>掘　　裕樹</v>
          </cell>
          <cell r="C203" t="str">
            <v>　福岡県北九州市八幡西区折尾4丁目7-23号</v>
          </cell>
          <cell r="D203" t="str">
            <v>093-693-9885</v>
          </cell>
          <cell r="E203" t="str">
            <v>③</v>
          </cell>
          <cell r="F203" t="str">
            <v>Ｂ</v>
          </cell>
        </row>
        <row r="204">
          <cell r="C204" t="str">
            <v>　　　　　　　　　　　　　　　　　　　はたぶビル3F</v>
          </cell>
        </row>
        <row r="205">
          <cell r="A205" t="str">
            <v>真隅</v>
          </cell>
          <cell r="B205" t="str">
            <v>真隅　秀子</v>
          </cell>
          <cell r="C205" t="str">
            <v>　福岡県鞍手郡若宮町大字原田1632-1</v>
          </cell>
          <cell r="D205" t="str">
            <v>09495-2-2767</v>
          </cell>
          <cell r="E205" t="str">
            <v>③</v>
          </cell>
          <cell r="F205" t="str">
            <v>Ｂ</v>
          </cell>
        </row>
        <row r="207">
          <cell r="A207" t="str">
            <v>マップ福岡</v>
          </cell>
          <cell r="B207" t="str">
            <v>マップ福岡</v>
          </cell>
          <cell r="C207" t="str">
            <v>　福岡県福岡市中央区薬院1丁目14-25</v>
          </cell>
          <cell r="D207" t="str">
            <v>092-771-1804</v>
          </cell>
          <cell r="E207" t="str">
            <v>③</v>
          </cell>
          <cell r="F207" t="str">
            <v>Ｂ</v>
          </cell>
        </row>
        <row r="208">
          <cell r="C208" t="str">
            <v>　　　　　　　　　　　　　　　　　　つるやビル202</v>
          </cell>
        </row>
        <row r="209">
          <cell r="A209" t="str">
            <v>（株）三斗補償</v>
          </cell>
          <cell r="B209" t="str">
            <v>（株）三斗補償</v>
          </cell>
          <cell r="C209" t="str">
            <v>　佐賀県武雄市朝日町大字甘久320-1</v>
          </cell>
          <cell r="D209" t="str">
            <v>0954-23-3100</v>
          </cell>
          <cell r="E209" t="str">
            <v>①</v>
          </cell>
          <cell r="F209" t="str">
            <v>Ｂ</v>
          </cell>
        </row>
        <row r="210">
          <cell r="C210" t="str">
            <v>　　　　　　　　　　　　　　　　　　ヤマサキビル3F</v>
          </cell>
        </row>
        <row r="211">
          <cell r="A211" t="str">
            <v>（株）未来</v>
          </cell>
          <cell r="B211" t="str">
            <v>（株）未来</v>
          </cell>
          <cell r="C211" t="str">
            <v>　福岡県久留米市東和町2-8</v>
          </cell>
          <cell r="D211" t="str">
            <v>0942-39-6102</v>
          </cell>
          <cell r="E211" t="str">
            <v>②</v>
          </cell>
          <cell r="F211" t="str">
            <v>Ｂ</v>
          </cell>
        </row>
        <row r="212">
          <cell r="C212" t="str">
            <v>　　　　　　　　　　　　　　　平田マンション1F</v>
          </cell>
        </row>
        <row r="213">
          <cell r="A213" t="str">
            <v>（株）メイプランニング</v>
          </cell>
          <cell r="B213" t="str">
            <v>（株）メイプランニング</v>
          </cell>
          <cell r="C213" t="str">
            <v xml:space="preserve">  福岡県大野城市栄町3丁目1-24　榎ビル2F</v>
          </cell>
          <cell r="D213" t="str">
            <v>092-592-9760</v>
          </cell>
          <cell r="E213" t="str">
            <v>②</v>
          </cell>
          <cell r="F213" t="str">
            <v>Ａ</v>
          </cell>
        </row>
        <row r="215">
          <cell r="A215" t="str">
            <v>メイホウ</v>
          </cell>
          <cell r="B215" t="str">
            <v>メイホウ</v>
          </cell>
          <cell r="C215" t="str">
            <v>　福岡県山門郡瀬高町大字上庄646-2</v>
          </cell>
          <cell r="D215" t="str">
            <v>0944-62-4586</v>
          </cell>
          <cell r="E215" t="str">
            <v>①</v>
          </cell>
          <cell r="F215" t="str">
            <v>Ｂ</v>
          </cell>
        </row>
        <row r="217">
          <cell r="A217" t="str">
            <v>（有）明和設計</v>
          </cell>
          <cell r="B217" t="str">
            <v>（有）明和設計</v>
          </cell>
          <cell r="C217" t="str">
            <v>　福岡県福岡市博多区博多駅前3丁目22-29</v>
          </cell>
          <cell r="D217" t="str">
            <v>092-474-9983</v>
          </cell>
          <cell r="E217" t="str">
            <v>②</v>
          </cell>
          <cell r="F217" t="str">
            <v>Ａ</v>
          </cell>
        </row>
        <row r="218">
          <cell r="C218" t="str">
            <v>　　　　　　　　　　　　　　　　　　　　　山善ビル3F</v>
          </cell>
        </row>
        <row r="219">
          <cell r="A219" t="str">
            <v>（有）ヤハタ設計</v>
          </cell>
          <cell r="B219" t="str">
            <v>（有）ヤハタ設計</v>
          </cell>
          <cell r="C219" t="str">
            <v xml:space="preserve">  福岡県北九州市八幡西区大浦1丁目11-1</v>
          </cell>
          <cell r="D219" t="str">
            <v>093-603-9170</v>
          </cell>
          <cell r="E219" t="str">
            <v>③</v>
          </cell>
          <cell r="F219" t="str">
            <v>Ｂ</v>
          </cell>
        </row>
        <row r="221">
          <cell r="A221" t="str">
            <v>（有）優輝コンサルタント</v>
          </cell>
          <cell r="B221" t="str">
            <v>（有）優輝コンサルタント</v>
          </cell>
          <cell r="C221" t="str">
            <v>　福岡県大野城市白木原1-9-43 パレスＪＪ 3F</v>
          </cell>
          <cell r="D221" t="str">
            <v>092-593-4379</v>
          </cell>
          <cell r="E221" t="str">
            <v>①</v>
          </cell>
          <cell r="F221" t="str">
            <v>Ａ</v>
          </cell>
        </row>
        <row r="223">
          <cell r="A223" t="str">
            <v>ユニバーサル</v>
          </cell>
          <cell r="B223" t="str">
            <v>(株）ユニバーサル</v>
          </cell>
          <cell r="C223" t="str">
            <v xml:space="preserve">  熊本県熊本市上水前寺1丁目9-21</v>
          </cell>
          <cell r="D223" t="str">
            <v>096-381-4570</v>
          </cell>
          <cell r="E223" t="str">
            <v>③</v>
          </cell>
          <cell r="F223" t="str">
            <v>Ａ</v>
          </cell>
        </row>
        <row r="224">
          <cell r="C224" t="str">
            <v xml:space="preserve">                                      平野ビル内</v>
          </cell>
        </row>
        <row r="225">
          <cell r="A225" t="str">
            <v>ユニプラン</v>
          </cell>
          <cell r="B225" t="str">
            <v>（有）ユニプラン</v>
          </cell>
          <cell r="C225" t="str">
            <v>　福岡県福岡市博多区比恵町1-18</v>
          </cell>
          <cell r="D225" t="str">
            <v>092-476-0857</v>
          </cell>
          <cell r="E225" t="str">
            <v>③</v>
          </cell>
          <cell r="F225" t="str">
            <v>Ａ</v>
          </cell>
        </row>
        <row r="226">
          <cell r="C226" t="str">
            <v xml:space="preserve">                         東カン第二ビル910号</v>
          </cell>
        </row>
        <row r="227">
          <cell r="A227" t="str">
            <v>吉塚</v>
          </cell>
          <cell r="B227" t="str">
            <v>吉塚 皓代</v>
          </cell>
          <cell r="C227" t="str">
            <v>　福岡県粕屋郡志免町志免300</v>
          </cell>
          <cell r="D227" t="str">
            <v>092-935-2052</v>
          </cell>
          <cell r="E227" t="str">
            <v>③</v>
          </cell>
          <cell r="F227" t="str">
            <v>Ｂ</v>
          </cell>
        </row>
        <row r="229">
          <cell r="A229" t="str">
            <v>吉村設計</v>
          </cell>
          <cell r="B229" t="str">
            <v>吉村設計</v>
          </cell>
          <cell r="C229" t="str">
            <v>　福岡県福岡市南区大楠1丁目35-19</v>
          </cell>
          <cell r="D229" t="str">
            <v>092-533-3034</v>
          </cell>
          <cell r="E229" t="str">
            <v>②</v>
          </cell>
          <cell r="F229" t="str">
            <v>Ａ</v>
          </cell>
        </row>
        <row r="230">
          <cell r="C230" t="str">
            <v xml:space="preserve">                                        恵ビル5F</v>
          </cell>
        </row>
        <row r="231">
          <cell r="A231" t="str">
            <v>ワーク</v>
          </cell>
          <cell r="B231" t="str">
            <v>（有）ワーク</v>
          </cell>
          <cell r="C231" t="str">
            <v>　福岡県粕屋郡志免町大字別府771</v>
          </cell>
          <cell r="D231" t="str">
            <v>092-935-0788</v>
          </cell>
          <cell r="E231" t="str">
            <v>③</v>
          </cell>
          <cell r="F231" t="str">
            <v>Ｂ</v>
          </cell>
        </row>
        <row r="233">
          <cell r="A233" t="str">
            <v>ワールド</v>
          </cell>
          <cell r="B233" t="str">
            <v>（株）ﾜｰﾙﾄﾞｺﾝｻﾙﾀﾝﾄ</v>
          </cell>
          <cell r="C233" t="str">
            <v>　熊本県熊本市水前寺6丁目38-10 東ビル2F</v>
          </cell>
          <cell r="D233" t="str">
            <v>096-384-1844</v>
          </cell>
          <cell r="E233" t="str">
            <v>③</v>
          </cell>
          <cell r="F233" t="str">
            <v>Ａ</v>
          </cell>
        </row>
        <row r="235">
          <cell r="A235" t="str">
            <v xml:space="preserve">  日本電子計算（株）</v>
          </cell>
          <cell r="B235" t="str">
            <v xml:space="preserve">  日本電子計算（株）</v>
          </cell>
          <cell r="C235" t="str">
            <v xml:space="preserve">  福岡県福岡市博多区博多駅中央街8-36</v>
          </cell>
          <cell r="D235" t="str">
            <v>092-441-0771</v>
          </cell>
          <cell r="E235" t="str">
            <v>②</v>
          </cell>
          <cell r="F235" t="str">
            <v>Ｄ</v>
          </cell>
        </row>
        <row r="236">
          <cell r="A236" t="str">
            <v xml:space="preserve">                 福岡支店</v>
          </cell>
          <cell r="B236" t="str">
            <v xml:space="preserve">                 福岡支店</v>
          </cell>
        </row>
        <row r="237">
          <cell r="A237" t="str">
            <v>（有）サンコスモ</v>
          </cell>
          <cell r="B237" t="str">
            <v>（有）サンコスモ</v>
          </cell>
          <cell r="C237" t="str">
            <v xml:space="preserve">  福岡県福岡市博多区板付2丁目5番4号</v>
          </cell>
          <cell r="D237" t="str">
            <v>092-582-1370</v>
          </cell>
          <cell r="E237" t="str">
            <v>①</v>
          </cell>
          <cell r="F237" t="str">
            <v>Ｄ</v>
          </cell>
        </row>
        <row r="239">
          <cell r="A239" t="str">
            <v>宮崎測量事務所</v>
          </cell>
          <cell r="B239" t="str">
            <v>宮崎測量事務所</v>
          </cell>
          <cell r="C239" t="str">
            <v xml:space="preserve">  福岡県春日市須玖南1-105</v>
          </cell>
          <cell r="D239" t="str">
            <v>092-574-3137</v>
          </cell>
          <cell r="E239" t="str">
            <v>①</v>
          </cell>
          <cell r="F239" t="str">
            <v>Ｄ</v>
          </cell>
        </row>
        <row r="240">
          <cell r="C240" t="str">
            <v xml:space="preserve">                              門司コーポ501号</v>
          </cell>
        </row>
        <row r="241">
          <cell r="A241" t="str">
            <v xml:space="preserve"> （株）東亜建設ｺﾝｻﾙﾀﾝﾄ</v>
          </cell>
          <cell r="B241" t="str">
            <v xml:space="preserve"> （株）東亜建設ｺﾝｻﾙﾀﾝﾄ</v>
          </cell>
          <cell r="C241" t="str">
            <v>　福岡県柳川市大字下宮永町677-1</v>
          </cell>
          <cell r="D241" t="str">
            <v>0944-74-0288</v>
          </cell>
          <cell r="E241" t="str">
            <v>①</v>
          </cell>
          <cell r="F241" t="str">
            <v>Ｄ</v>
          </cell>
        </row>
        <row r="242">
          <cell r="A242" t="str">
            <v xml:space="preserve">                 福岡支店</v>
          </cell>
          <cell r="B242" t="str">
            <v xml:space="preserve">                 福岡支店</v>
          </cell>
        </row>
        <row r="243">
          <cell r="A243" t="str">
            <v>江藤測量設計（株）</v>
          </cell>
          <cell r="B243" t="str">
            <v>江藤測量設計（株）</v>
          </cell>
          <cell r="C243" t="str">
            <v>　福岡県嘉穂郡筑穂町大字内野3635-1</v>
          </cell>
          <cell r="D243" t="str">
            <v>0948-72-0888</v>
          </cell>
          <cell r="E243" t="str">
            <v>①</v>
          </cell>
          <cell r="F243" t="str">
            <v>Ｄ</v>
          </cell>
        </row>
        <row r="245">
          <cell r="A245" t="str">
            <v>芳野測量設計（株）</v>
          </cell>
          <cell r="B245" t="str">
            <v>芳野測量設計（株）</v>
          </cell>
          <cell r="C245" t="str">
            <v>　福岡県福岡市東区箱崎7丁目2番14号</v>
          </cell>
          <cell r="D245" t="str">
            <v>092-641-3970</v>
          </cell>
          <cell r="E245" t="str">
            <v>①</v>
          </cell>
          <cell r="F245" t="str">
            <v>Ｄ</v>
          </cell>
        </row>
        <row r="247">
          <cell r="A247" t="str">
            <v>（株）外村総合鑑定</v>
          </cell>
          <cell r="B247" t="str">
            <v>（株）外村総合鑑定</v>
          </cell>
          <cell r="C247" t="str">
            <v>　福岡県福岡市中央区警固1丁目1番</v>
          </cell>
          <cell r="D247" t="str">
            <v>092-715-8319</v>
          </cell>
          <cell r="E247" t="str">
            <v>①</v>
          </cell>
          <cell r="F247" t="str">
            <v>Ｄ</v>
          </cell>
        </row>
        <row r="248">
          <cell r="C248" t="str">
            <v>　　　　　　　　　　　　　　　　　　　　19-702号</v>
          </cell>
        </row>
        <row r="249">
          <cell r="A249" t="str">
            <v>松本 忠雄</v>
          </cell>
          <cell r="B249" t="str">
            <v>松本 忠雄</v>
          </cell>
          <cell r="C249" t="str">
            <v>　福岡県福岡市博多区板付7-2-37-203</v>
          </cell>
          <cell r="D249" t="str">
            <v>092-593-0920</v>
          </cell>
          <cell r="E249" t="str">
            <v>②</v>
          </cell>
          <cell r="F249" t="str">
            <v>Ｄ</v>
          </cell>
        </row>
        <row r="251">
          <cell r="A251" t="str">
            <v>（株）アンカー研究所</v>
          </cell>
          <cell r="B251" t="str">
            <v>（株）アンカー研究所</v>
          </cell>
          <cell r="C251" t="str">
            <v>　福岡県福岡市中央区大名2丁目12番5号</v>
          </cell>
          <cell r="D251" t="str">
            <v>092-721-5790</v>
          </cell>
          <cell r="E251" t="str">
            <v>①</v>
          </cell>
          <cell r="F251" t="str">
            <v>Ｄ</v>
          </cell>
        </row>
        <row r="252">
          <cell r="C252" t="str">
            <v xml:space="preserve">                                        田中ビル2階</v>
          </cell>
        </row>
        <row r="253">
          <cell r="A253" t="str">
            <v>（株）石の山本</v>
          </cell>
          <cell r="B253" t="str">
            <v>（株）石の山本</v>
          </cell>
          <cell r="C253" t="str">
            <v>　福岡県三潴郡城島町大字楢津1278番地</v>
          </cell>
          <cell r="D253" t="str">
            <v>0942-62-6100</v>
          </cell>
          <cell r="E253" t="str">
            <v>②</v>
          </cell>
          <cell r="F253" t="str">
            <v>Ｄ</v>
          </cell>
        </row>
        <row r="255">
          <cell r="A255" t="str">
            <v xml:space="preserve"> 内外ｴﾝｼﾞﾆｱﾘﾝｸﾞ（株）</v>
          </cell>
          <cell r="B255" t="str">
            <v xml:space="preserve"> 内外ｴﾝｼﾞﾆｱﾘﾝｸﾞ（株）</v>
          </cell>
          <cell r="C255" t="str">
            <v>　福岡県福岡市博多区博多駅南3丁目</v>
          </cell>
          <cell r="D255" t="str">
            <v>092-431-2851</v>
          </cell>
          <cell r="E255" t="str">
            <v>①</v>
          </cell>
          <cell r="F255" t="str">
            <v>Ｄ</v>
          </cell>
        </row>
        <row r="256">
          <cell r="A256" t="str">
            <v xml:space="preserve">                 福岡支社</v>
          </cell>
          <cell r="B256" t="str">
            <v xml:space="preserve">                 福岡支社</v>
          </cell>
          <cell r="C256" t="str">
            <v>　　　　　　　　　　　　　　　　　　　　　20番3号</v>
          </cell>
        </row>
        <row r="257">
          <cell r="A257" t="str">
            <v>大和コンサル（株）</v>
          </cell>
          <cell r="B257" t="str">
            <v>大和コンサル（株）</v>
          </cell>
          <cell r="C257" t="str">
            <v xml:space="preserve">  福岡県久留米市城南町23番地の3</v>
          </cell>
          <cell r="D257" t="str">
            <v>0942-33-8191</v>
          </cell>
          <cell r="E257" t="str">
            <v>①</v>
          </cell>
          <cell r="F257" t="str">
            <v>Ｄ</v>
          </cell>
        </row>
        <row r="259">
          <cell r="A259" t="str">
            <v>大成</v>
          </cell>
          <cell r="B259" t="str">
            <v>大成ジオテック（株）</v>
          </cell>
          <cell r="C259" t="str">
            <v>　福岡県久留米市西町1174-10</v>
          </cell>
          <cell r="D259" t="str">
            <v>0942-34-5622</v>
          </cell>
          <cell r="E259" t="str">
            <v>①</v>
          </cell>
          <cell r="F259" t="str">
            <v>Ｄ</v>
          </cell>
        </row>
        <row r="261">
          <cell r="A261" t="str">
            <v>（株）コスモブリッジ</v>
          </cell>
          <cell r="B261" t="str">
            <v>（株）コスモブリッジ</v>
          </cell>
          <cell r="C261" t="str">
            <v>　福岡県福岡市西区姪浜4-14-25 華香ビル</v>
          </cell>
          <cell r="D261" t="str">
            <v>092-891-4200</v>
          </cell>
          <cell r="E261" t="str">
            <v>②</v>
          </cell>
          <cell r="F261" t="str">
            <v>Ｄ</v>
          </cell>
        </row>
        <row r="263">
          <cell r="A263" t="str">
            <v>与那嶺</v>
          </cell>
          <cell r="B263" t="str">
            <v>（株）与那嶺測量設計</v>
          </cell>
          <cell r="C263" t="str">
            <v>　沖縄県那覇市久茂地1丁目2-28</v>
          </cell>
          <cell r="D263" t="str">
            <v>098-861-2151</v>
          </cell>
          <cell r="E263" t="str">
            <v>③</v>
          </cell>
          <cell r="F263" t="str">
            <v>Ｄ</v>
          </cell>
        </row>
        <row r="265">
          <cell r="A265" t="str">
            <v>（有）山笠緑花造園</v>
          </cell>
          <cell r="B265" t="str">
            <v>（有）山笠緑花造園</v>
          </cell>
          <cell r="C265" t="str">
            <v>　福岡県宗像郡福間町大字内殿811-5</v>
          </cell>
          <cell r="D265" t="str">
            <v>0940-43-0118</v>
          </cell>
          <cell r="E265" t="str">
            <v>①</v>
          </cell>
          <cell r="F265" t="str">
            <v>Ｄ</v>
          </cell>
        </row>
        <row r="267">
          <cell r="A267" t="str">
            <v>都市建築総合</v>
          </cell>
          <cell r="B267" t="str">
            <v>（株）都市・建築総合計画</v>
          </cell>
          <cell r="C267" t="str">
            <v>　福岡県福岡市中央区舞鶴3丁目6-23</v>
          </cell>
          <cell r="D267" t="str">
            <v>092-724-8241</v>
          </cell>
          <cell r="E267" t="str">
            <v>③</v>
          </cell>
          <cell r="F267" t="str">
            <v>Ｄ</v>
          </cell>
        </row>
        <row r="268">
          <cell r="C268" t="str">
            <v xml:space="preserve">                             サンハイツ舞鶴503</v>
          </cell>
        </row>
        <row r="269">
          <cell r="A269" t="str">
            <v>（有）構造技術研究所</v>
          </cell>
          <cell r="B269" t="str">
            <v>（有）構造技術研究所</v>
          </cell>
          <cell r="C269" t="str">
            <v xml:space="preserve">  鹿児島県鹿児島市西陵5丁目17番12号</v>
          </cell>
          <cell r="D269" t="str">
            <v>099-282-7133</v>
          </cell>
          <cell r="E269" t="str">
            <v>②</v>
          </cell>
          <cell r="F269" t="str">
            <v>Ｄ</v>
          </cell>
        </row>
        <row r="271">
          <cell r="A271" t="str">
            <v>（株）大  雅</v>
          </cell>
          <cell r="B271" t="str">
            <v>（株）大  雅</v>
          </cell>
          <cell r="C271" t="str">
            <v xml:space="preserve">  鹿児島県鹿児島市上本町15-10</v>
          </cell>
          <cell r="D271" t="str">
            <v>099-239-4412</v>
          </cell>
          <cell r="E271" t="str">
            <v>②</v>
          </cell>
          <cell r="F271" t="str">
            <v>Ｄ</v>
          </cell>
        </row>
        <row r="273">
          <cell r="A273" t="str">
            <v>（有）豊水技研</v>
          </cell>
          <cell r="B273" t="str">
            <v>（有）豊水技研</v>
          </cell>
          <cell r="C273" t="str">
            <v xml:space="preserve">  福岡県福岡市博多区博多駅東2丁目9-25</v>
          </cell>
          <cell r="D273" t="str">
            <v>092-413-5643</v>
          </cell>
          <cell r="E273" t="str">
            <v>②</v>
          </cell>
          <cell r="F273" t="str">
            <v>Ｄ</v>
          </cell>
        </row>
        <row r="274">
          <cell r="C274" t="str">
            <v xml:space="preserve">                            アバンダント84  718号</v>
          </cell>
        </row>
        <row r="275">
          <cell r="A275" t="str">
            <v>ナカシャ</v>
          </cell>
          <cell r="B275" t="str">
            <v>ナカシャクリエイテブ（株）</v>
          </cell>
          <cell r="C275" t="str">
            <v xml:space="preserve">  愛知県名古屋市天白区野並2丁目213</v>
          </cell>
          <cell r="D275" t="str">
            <v>052-895-1131</v>
          </cell>
          <cell r="E275" t="str">
            <v>③</v>
          </cell>
          <cell r="F275" t="str">
            <v>Ｄ</v>
          </cell>
        </row>
        <row r="277">
          <cell r="A277" t="str">
            <v>南日本</v>
          </cell>
          <cell r="B277" t="str">
            <v>南日本ﾏｲｸﾛｺﾝﾋﾟｭｰﾀ（株）</v>
          </cell>
          <cell r="C277" t="str">
            <v xml:space="preserve">  鹿児島県鹿児島市中町3-11 日専連ビル4F</v>
          </cell>
          <cell r="D277" t="str">
            <v>099-224-9111</v>
          </cell>
          <cell r="E277" t="str">
            <v>③</v>
          </cell>
          <cell r="F277" t="str">
            <v>Ｄ</v>
          </cell>
        </row>
        <row r="279">
          <cell r="A279" t="str">
            <v>田中工業</v>
          </cell>
          <cell r="B279" t="str">
            <v>田中工業（株）</v>
          </cell>
          <cell r="C279" t="str">
            <v xml:space="preserve">  福岡県北九州市八幡東区中央3丁目6-21</v>
          </cell>
          <cell r="D279" t="str">
            <v>093-671-5866</v>
          </cell>
          <cell r="E279" t="str">
            <v>③</v>
          </cell>
          <cell r="F279" t="str">
            <v>Ｄ</v>
          </cell>
        </row>
        <row r="281">
          <cell r="A281" t="str">
            <v>（有）メジャー・エクセレント</v>
          </cell>
          <cell r="B281" t="str">
            <v>（有）メジャー・エクセレント</v>
          </cell>
          <cell r="C281" t="str">
            <v xml:space="preserve">  長崎県南松浦郡岐宿町河務郷1168-2</v>
          </cell>
          <cell r="D281" t="str">
            <v>0959-82-1372</v>
          </cell>
          <cell r="E281" t="str">
            <v>長</v>
          </cell>
          <cell r="F281" t="str">
            <v>Ｄ</v>
          </cell>
        </row>
        <row r="283">
          <cell r="A283" t="str">
            <v>モダン</v>
          </cell>
          <cell r="B283" t="str">
            <v>モダンシステム（有）</v>
          </cell>
          <cell r="C283" t="str">
            <v xml:space="preserve">  福岡県福岡市中央区天神3-9-35</v>
          </cell>
          <cell r="D283" t="str">
            <v>092-711-8555</v>
          </cell>
          <cell r="E283" t="str">
            <v>③</v>
          </cell>
          <cell r="F283" t="str">
            <v>Ｄ</v>
          </cell>
        </row>
        <row r="284">
          <cell r="C284" t="str">
            <v xml:space="preserve">                      Ｎパーキング天神ビル4Ｆ</v>
          </cell>
        </row>
        <row r="285">
          <cell r="A285" t="str">
            <v xml:space="preserve"> 大和不動産鑑定（株）</v>
          </cell>
          <cell r="B285" t="str">
            <v xml:space="preserve"> 大和不動産鑑定（株）</v>
          </cell>
          <cell r="C285" t="str">
            <v>　福岡県北九州市小倉北区魚町</v>
          </cell>
          <cell r="D285" t="str">
            <v>093-511-6484</v>
          </cell>
          <cell r="E285" t="str">
            <v>①</v>
          </cell>
          <cell r="F285" t="str">
            <v>Ｄ</v>
          </cell>
        </row>
        <row r="286">
          <cell r="A286" t="str">
            <v xml:space="preserve">                北九州支社</v>
          </cell>
          <cell r="B286" t="str">
            <v xml:space="preserve">                北九州支社</v>
          </cell>
          <cell r="C286" t="str">
            <v>　　　　　　　　　　　　　　　　　1丁目4番21号</v>
          </cell>
        </row>
        <row r="287">
          <cell r="A287" t="str">
            <v>粕屋クレーン</v>
          </cell>
          <cell r="B287" t="str">
            <v>（有）粕屋クレーン</v>
          </cell>
          <cell r="C287" t="str">
            <v xml:space="preserve">  福岡県粕屋郡篠栗町大字尾仲649-1</v>
          </cell>
          <cell r="D287" t="str">
            <v>092-947-2651</v>
          </cell>
          <cell r="E287" t="str">
            <v>③</v>
          </cell>
          <cell r="F287" t="str">
            <v>Ｄ</v>
          </cell>
        </row>
        <row r="289">
          <cell r="A289" t="str">
            <v>宇治福産業</v>
          </cell>
          <cell r="B289" t="str">
            <v>（株）宇治福産業</v>
          </cell>
          <cell r="C289" t="str">
            <v>　福岡県福岡市中央区警固2丁目3番31号</v>
          </cell>
          <cell r="D289" t="str">
            <v>092-751-0141</v>
          </cell>
          <cell r="E289" t="str">
            <v>③</v>
          </cell>
          <cell r="F289" t="str">
            <v>Ｄ</v>
          </cell>
        </row>
        <row r="291">
          <cell r="A291" t="str">
            <v>（株）横河技術情報</v>
          </cell>
          <cell r="B291" t="str">
            <v>（株）横河技術情報</v>
          </cell>
          <cell r="C291" t="str">
            <v xml:space="preserve">  大阪府大阪市中央区平野町2-1-14</v>
          </cell>
          <cell r="D291" t="str">
            <v>06-6206-5111</v>
          </cell>
          <cell r="E291" t="str">
            <v>②</v>
          </cell>
          <cell r="F291" t="str">
            <v>Ｄ</v>
          </cell>
        </row>
        <row r="292">
          <cell r="C292" t="str">
            <v xml:space="preserve">                                   道修ビル8階</v>
          </cell>
        </row>
        <row r="293">
          <cell r="A293" t="str">
            <v>（有）西部技術開発</v>
          </cell>
          <cell r="B293" t="str">
            <v>（有）西部技術開発</v>
          </cell>
          <cell r="C293" t="str">
            <v xml:space="preserve">  福岡県福岡市博多区博多駅南１丁目</v>
          </cell>
          <cell r="D293" t="str">
            <v>092-475-1886</v>
          </cell>
          <cell r="E293" t="str">
            <v>①</v>
          </cell>
          <cell r="F293" t="str">
            <v>Ｄ</v>
          </cell>
        </row>
        <row r="294">
          <cell r="C294" t="str">
            <v xml:space="preserve">                                      10番15号</v>
          </cell>
        </row>
        <row r="295">
          <cell r="A295" t="str">
            <v>ダイワ</v>
          </cell>
          <cell r="B295" t="str">
            <v>(株）ダイワ</v>
          </cell>
          <cell r="C295" t="str">
            <v xml:space="preserve">  福岡県京都郡苅田町松原町21番の4</v>
          </cell>
          <cell r="D295" t="str">
            <v>093-434-3333</v>
          </cell>
          <cell r="E295" t="str">
            <v>③</v>
          </cell>
          <cell r="F295" t="str">
            <v>Ｄ</v>
          </cell>
        </row>
        <row r="297">
          <cell r="A297" t="str">
            <v>ＮＥＣフィールディング</v>
          </cell>
          <cell r="B297" t="str">
            <v>ＮＥＣフィールディング（株）</v>
          </cell>
          <cell r="C297" t="str">
            <v xml:space="preserve">  鹿児島県鹿児島市与次郎２丁目4-35</v>
          </cell>
          <cell r="D297" t="str">
            <v>099-285-2266</v>
          </cell>
          <cell r="E297" t="str">
            <v>③</v>
          </cell>
          <cell r="F297" t="str">
            <v>Ｄ</v>
          </cell>
        </row>
        <row r="298">
          <cell r="C298" t="str">
            <v xml:space="preserve">                               ＫＳＣ鴨池ビル１Ｆ</v>
          </cell>
        </row>
        <row r="299">
          <cell r="A299" t="str">
            <v>富士通特機システム</v>
          </cell>
          <cell r="B299" t="str">
            <v>富士通特機システム(株）</v>
          </cell>
          <cell r="C299" t="str">
            <v xml:space="preserve">  鹿児島県鹿屋市北田町5-40 増田ビル２Ｆ</v>
          </cell>
          <cell r="D299" t="str">
            <v>0994-43-3955</v>
          </cell>
          <cell r="E299" t="str">
            <v>③</v>
          </cell>
          <cell r="F299" t="str">
            <v>Ｄ</v>
          </cell>
        </row>
        <row r="301">
          <cell r="A301" t="str">
            <v>ピット</v>
          </cell>
          <cell r="B301" t="str">
            <v>（株）ピット</v>
          </cell>
          <cell r="C301" t="str">
            <v xml:space="preserve">  愛知県名古屋市西区浄心２丁目17号</v>
          </cell>
          <cell r="D301" t="str">
            <v>052-522-4433</v>
          </cell>
          <cell r="E301" t="str">
            <v>③</v>
          </cell>
          <cell r="F301" t="str">
            <v>Ｄ</v>
          </cell>
        </row>
        <row r="303">
          <cell r="A303" t="str">
            <v>（有）久林測量設計事務所</v>
          </cell>
          <cell r="B303" t="str">
            <v>（有）久林測量設計事務所</v>
          </cell>
          <cell r="C303" t="str">
            <v xml:space="preserve">  鹿児島県大島郡徳之島町亀津3010番地</v>
          </cell>
          <cell r="D303" t="str">
            <v>0997-82-1610</v>
          </cell>
          <cell r="E303" t="str">
            <v>②</v>
          </cell>
          <cell r="F303" t="str">
            <v>Ｄ</v>
          </cell>
        </row>
      </sheetData>
      <sheetData sheetId="8" refreshError="1">
        <row r="5">
          <cell r="A5" t="str">
            <v>（株）アーバン球州</v>
          </cell>
          <cell r="B5" t="str">
            <v>赤嶺正勝</v>
          </cell>
          <cell r="C5" t="str">
            <v>　沖縄県那覇市金城3丁目8-9</v>
          </cell>
          <cell r="D5" t="str">
            <v>098-857-2352</v>
          </cell>
          <cell r="E5" t="str">
            <v>③</v>
          </cell>
          <cell r="F5" t="str">
            <v>Ａ</v>
          </cell>
        </row>
        <row r="7">
          <cell r="A7" t="str">
            <v>（株）ｱｰﾙ･ｱﾝﾄﾞ･ｴｰ</v>
          </cell>
          <cell r="B7" t="str">
            <v>　福岡県福岡市中央区赤坂1-11-21</v>
          </cell>
          <cell r="C7" t="str">
            <v>　福岡県福岡市中央区赤坂1-11-21</v>
          </cell>
          <cell r="D7" t="str">
            <v>092-715-1686</v>
          </cell>
          <cell r="E7" t="str">
            <v>②</v>
          </cell>
          <cell r="F7" t="str">
            <v>Ｂ</v>
          </cell>
        </row>
        <row r="8">
          <cell r="C8" t="str">
            <v>　　　　　　　　　　　　　　　　　山村ビル2F</v>
          </cell>
        </row>
        <row r="9">
          <cell r="A9" t="str">
            <v>アイ・エス・シー</v>
          </cell>
          <cell r="B9" t="str">
            <v>　福岡県宗像郡玄海町大字池田3266-64</v>
          </cell>
          <cell r="C9" t="str">
            <v>　福岡県宗像郡玄海町大字池田3266-64</v>
          </cell>
          <cell r="D9" t="str">
            <v>0940-62-3657</v>
          </cell>
          <cell r="E9" t="str">
            <v>③</v>
          </cell>
          <cell r="F9" t="str">
            <v>Ｂ</v>
          </cell>
        </row>
        <row r="11">
          <cell r="A11" t="str">
            <v>（有）愛　三</v>
          </cell>
          <cell r="B11" t="str">
            <v>林宇佐美</v>
          </cell>
          <cell r="C11" t="str">
            <v>　福岡県豊前市八屋本町1503-3</v>
          </cell>
          <cell r="D11" t="str">
            <v>0979-82-2453</v>
          </cell>
          <cell r="E11" t="str">
            <v>①</v>
          </cell>
          <cell r="F11" t="str">
            <v>Ａ</v>
          </cell>
        </row>
        <row r="13">
          <cell r="A13" t="str">
            <v>（有）ｱｲﾃｯｸﾌﾟﾗﾝﾆﾝｸﾞ</v>
          </cell>
          <cell r="B13" t="str">
            <v>　福岡県福岡市南区大橋2丁目2番11号</v>
          </cell>
          <cell r="C13" t="str">
            <v>　福岡県福岡市南区大橋2丁目2番11号</v>
          </cell>
          <cell r="D13" t="str">
            <v>092-554-1517</v>
          </cell>
          <cell r="E13" t="str">
            <v>②</v>
          </cell>
          <cell r="F13" t="str">
            <v>Ａ</v>
          </cell>
        </row>
        <row r="14">
          <cell r="C14" t="str">
            <v>　　　　　　　ルエメゾンロワール大橋Ⅱ　805</v>
          </cell>
        </row>
        <row r="15">
          <cell r="A15" t="str">
            <v>旭建設ｺﾝｻﾙﾀﾝﾄ（株）</v>
          </cell>
          <cell r="B15" t="str">
            <v>　福岡県福岡市中央区警固2丁目3-26</v>
          </cell>
          <cell r="C15" t="str">
            <v>　福岡県福岡市中央区警固2丁目3-26</v>
          </cell>
          <cell r="D15" t="str">
            <v>092-714-4574</v>
          </cell>
          <cell r="E15" t="str">
            <v>②</v>
          </cell>
          <cell r="F15" t="str">
            <v>Ａ</v>
          </cell>
        </row>
        <row r="16">
          <cell r="C16" t="str">
            <v>　　　　　　　　　　　　　　　　　大升ビル202号</v>
          </cell>
        </row>
        <row r="17">
          <cell r="A17" t="str">
            <v>麻生設計事務所</v>
          </cell>
          <cell r="B17" t="str">
            <v>　福岡県福岡市南区桧原5丁目16-24</v>
          </cell>
          <cell r="C17" t="str">
            <v>　福岡県福岡市南区桧原5丁目16-24</v>
          </cell>
          <cell r="D17" t="str">
            <v>092-565-7999</v>
          </cell>
          <cell r="E17" t="str">
            <v>②</v>
          </cell>
          <cell r="F17" t="str">
            <v>Ａ</v>
          </cell>
        </row>
        <row r="18">
          <cell r="C18" t="str">
            <v>　　　　　　　　　　　エクレール桧原Ⅱ　202号</v>
          </cell>
        </row>
        <row r="19">
          <cell r="A19" t="str">
            <v>（株）ｱｼﾞｱｺﾝｻﾙﾀﾝﾄ</v>
          </cell>
          <cell r="B19" t="str">
            <v>　福岡県筑紫野市二日市北6丁目19番13号</v>
          </cell>
          <cell r="C19" t="str">
            <v>　福岡県筑紫野市二日市北6丁目19番13号</v>
          </cell>
          <cell r="D19" t="str">
            <v>092-920-9500</v>
          </cell>
          <cell r="E19" t="str">
            <v>①</v>
          </cell>
          <cell r="F19" t="str">
            <v>Ｂ</v>
          </cell>
        </row>
        <row r="21">
          <cell r="A21" t="str">
            <v>（有）ｱﾄﾞ･ﾍﾞﾝ･ｺｰﾎﾟﾚｰｼｮﾝ</v>
          </cell>
          <cell r="B21" t="str">
            <v>　福岡県北九州市小倉北区浅野3丁目</v>
          </cell>
          <cell r="C21" t="str">
            <v>　福岡県北九州市小倉北区浅野3丁目</v>
          </cell>
          <cell r="D21" t="str">
            <v>093-551-5175</v>
          </cell>
          <cell r="E21" t="str">
            <v>②</v>
          </cell>
          <cell r="F21" t="str">
            <v>Ａ</v>
          </cell>
        </row>
        <row r="22">
          <cell r="C22" t="str">
            <v>　　　　　　　　　　　　　　　　　　　　4番29号</v>
          </cell>
        </row>
        <row r="23">
          <cell r="A23" t="str">
            <v>（有）アトム</v>
          </cell>
          <cell r="B23" t="str">
            <v>　福岡県福岡市博多区三筑１丁目6番10号</v>
          </cell>
          <cell r="C23" t="str">
            <v>　福岡県福岡市博多区三筑１丁目6番10号</v>
          </cell>
          <cell r="D23" t="str">
            <v>092-575-3230</v>
          </cell>
          <cell r="E23" t="str">
            <v>①</v>
          </cell>
          <cell r="F23" t="str">
            <v>Ｂ</v>
          </cell>
        </row>
        <row r="25">
          <cell r="A25" t="str">
            <v>（株）アトリエ童画</v>
          </cell>
          <cell r="B25" t="str">
            <v>　福岡県福岡市中央区渡辺通り2丁目3-20</v>
          </cell>
          <cell r="C25" t="str">
            <v>　福岡県福岡市中央区渡辺通り2丁目3-20</v>
          </cell>
          <cell r="D25" t="str">
            <v>092-752-6151</v>
          </cell>
          <cell r="E25" t="str">
            <v>③</v>
          </cell>
          <cell r="F25" t="str">
            <v>Ａ</v>
          </cell>
        </row>
        <row r="26">
          <cell r="C26" t="str">
            <v>　　　　　　　　　　　　　Ｎセントラルビル201号</v>
          </cell>
        </row>
        <row r="27">
          <cell r="A27" t="str">
            <v>（株）エア・グラフ</v>
          </cell>
          <cell r="B27" t="str">
            <v>力丸厚</v>
          </cell>
          <cell r="C27" t="str">
            <v>　埼玉県比企郡川島町上伊草掘ノ内1749-1</v>
          </cell>
          <cell r="D27" t="str">
            <v>0492-97-7410</v>
          </cell>
          <cell r="E27" t="str">
            <v>③</v>
          </cell>
          <cell r="F27" t="str">
            <v>Ｂ</v>
          </cell>
        </row>
        <row r="29">
          <cell r="A29" t="str">
            <v>（株）榮進テクノス</v>
          </cell>
          <cell r="B29" t="str">
            <v>武石益男</v>
          </cell>
          <cell r="C29" t="str">
            <v>　福岡県福岡市西区内浜2丁目6-8</v>
          </cell>
          <cell r="D29" t="str">
            <v>092-884-2624</v>
          </cell>
          <cell r="E29" t="str">
            <v>③</v>
          </cell>
          <cell r="F29" t="str">
            <v>Ａ</v>
          </cell>
        </row>
        <row r="30">
          <cell r="C30" t="str">
            <v>　　　　　　　　　　　　　中原コーポⅡ　405号</v>
          </cell>
        </row>
        <row r="31">
          <cell r="A31" t="str">
            <v>栄和測量設計（株）</v>
          </cell>
          <cell r="B31" t="str">
            <v>　福岡県福岡市東区香椎駅前2丁目15-1</v>
          </cell>
          <cell r="C31" t="str">
            <v>　福岡県福岡市東区香椎駅前2丁目15-1</v>
          </cell>
          <cell r="D31" t="str">
            <v>092-671-6024</v>
          </cell>
          <cell r="E31" t="str">
            <v>③</v>
          </cell>
          <cell r="F31" t="str">
            <v>Ｂ</v>
          </cell>
        </row>
        <row r="32">
          <cell r="C32" t="str">
            <v>　　　　　　　　　　　　　　　　　　　天野屋ビル</v>
          </cell>
        </row>
        <row r="33">
          <cell r="A33" t="str">
            <v>（有）ｴｰｽｴﾝｼﾞﾆｱﾘﾝｸﾞ</v>
          </cell>
          <cell r="B33" t="str">
            <v>　鹿児島県鹿屋市西原4-10-31</v>
          </cell>
          <cell r="C33" t="str">
            <v>　鹿児島県鹿屋市西原4-10-31</v>
          </cell>
          <cell r="D33" t="str">
            <v>0994-43-8393</v>
          </cell>
          <cell r="E33" t="str">
            <v>①</v>
          </cell>
          <cell r="F33" t="str">
            <v>Ａ</v>
          </cell>
        </row>
        <row r="35">
          <cell r="A35" t="str">
            <v>（有）ＳＲクリエイション</v>
          </cell>
          <cell r="B35" t="str">
            <v>　福岡県太宰府市石坂3丁目27-3</v>
          </cell>
          <cell r="C35" t="str">
            <v>　福岡県太宰府市石坂3丁目27-3</v>
          </cell>
          <cell r="D35" t="str">
            <v>092-928-5435</v>
          </cell>
          <cell r="E35" t="str">
            <v>②</v>
          </cell>
          <cell r="F35" t="str">
            <v>Ａ</v>
          </cell>
        </row>
        <row r="37">
          <cell r="A37" t="str">
            <v>ＬＨシステムズ（株）</v>
          </cell>
          <cell r="B37" t="str">
            <v>　東京都千代田区神田2-3-3</v>
          </cell>
          <cell r="C37" t="str">
            <v>　東京都千代田区神田2-3-3</v>
          </cell>
          <cell r="D37" t="str">
            <v>03-3526-5291</v>
          </cell>
          <cell r="E37" t="str">
            <v>③</v>
          </cell>
          <cell r="F37" t="str">
            <v>Ｄ</v>
          </cell>
        </row>
        <row r="38">
          <cell r="C38" t="str">
            <v>　　　　　　　　　　　千代田ﾄﾚｰﾄﾞｾﾝﾀｰﾋﾞﾙ6Ｆ</v>
          </cell>
        </row>
        <row r="39">
          <cell r="A39" t="str">
            <v>（有）ｴﾝｼﾞﾆｱﾌﾟﾗﾝﾆﾝｸﾞ</v>
          </cell>
          <cell r="B39" t="str">
            <v>　鹿児島県国分市敷根1171番地3</v>
          </cell>
          <cell r="C39" t="str">
            <v>　鹿児島県国分市敷根1171番地3</v>
          </cell>
          <cell r="D39" t="str">
            <v>0995-47-0667</v>
          </cell>
          <cell r="E39" t="str">
            <v>① ③</v>
          </cell>
          <cell r="F39" t="str">
            <v>Ａ Ｄ</v>
          </cell>
        </row>
        <row r="41">
          <cell r="A41" t="str">
            <v>（有）ｶﾞｲｱｴﾝｼﾞﾆｱﾘﾝｸﾞ</v>
          </cell>
          <cell r="B41" t="str">
            <v>　福岡県福岡市中央区大手門2丁目9-29</v>
          </cell>
          <cell r="C41" t="str">
            <v>　福岡県福岡市中央区大手門2丁目9-29</v>
          </cell>
          <cell r="D41" t="str">
            <v>092-713-8003</v>
          </cell>
          <cell r="E41" t="str">
            <v>②</v>
          </cell>
          <cell r="F41" t="str">
            <v>Ａ</v>
          </cell>
        </row>
        <row r="42">
          <cell r="C42" t="str">
            <v>　　　　　　　　　　　　エクセラン大手門203号</v>
          </cell>
        </row>
        <row r="43">
          <cell r="A43" t="str">
            <v>（有）柏木エンジニヤ</v>
          </cell>
          <cell r="B43" t="str">
            <v>辻田之好</v>
          </cell>
          <cell r="C43" t="str">
            <v>　福岡県福岡市中央区今泉1丁目20-22</v>
          </cell>
          <cell r="D43" t="str">
            <v>092-724-2131</v>
          </cell>
          <cell r="E43" t="str">
            <v>②</v>
          </cell>
          <cell r="F43" t="str">
            <v>Ａ</v>
          </cell>
        </row>
        <row r="44">
          <cell r="C44" t="str">
            <v>　　　　　　　　　　　　　　　　　中島ビル303号</v>
          </cell>
        </row>
        <row r="45">
          <cell r="A45" t="str">
            <v>（有）河川技術</v>
          </cell>
          <cell r="B45" t="str">
            <v>　福岡県筑紫野市大字二日市959-1</v>
          </cell>
          <cell r="C45" t="str">
            <v>　福岡県筑紫野市大字二日市959-1</v>
          </cell>
          <cell r="D45" t="str">
            <v>092-920-1711</v>
          </cell>
          <cell r="E45" t="str">
            <v>②</v>
          </cell>
          <cell r="F45" t="str">
            <v>Ａ</v>
          </cell>
        </row>
        <row r="46">
          <cell r="C46" t="str">
            <v>　　　　　　　　　　　　　　　　ルポ二日市203</v>
          </cell>
        </row>
        <row r="47">
          <cell r="A47" t="str">
            <v>（株）きもと</v>
          </cell>
          <cell r="B47" t="str">
            <v>佐保一昭</v>
          </cell>
          <cell r="C47" t="str">
            <v>　福岡県福岡市博多区山王2丁目6-20</v>
          </cell>
          <cell r="D47" t="str">
            <v>092-473-2110</v>
          </cell>
          <cell r="E47" t="str">
            <v>③</v>
          </cell>
          <cell r="F47" t="str">
            <v>Ｂ</v>
          </cell>
        </row>
        <row r="49">
          <cell r="A49" t="str">
            <v>　九州地理情報（株）</v>
          </cell>
          <cell r="B49" t="str">
            <v>浅川政道</v>
          </cell>
          <cell r="C49" t="str">
            <v>　福岡県福岡市東区青葉2丁目30-1</v>
          </cell>
          <cell r="D49" t="str">
            <v>092-663-2111</v>
          </cell>
          <cell r="E49" t="str">
            <v>③</v>
          </cell>
          <cell r="F49" t="str">
            <v>Ａ</v>
          </cell>
        </row>
        <row r="51">
          <cell r="A51" t="str">
            <v>（有）協栄ｴﾝｼﾞﾆｱﾘﾝｸﾞ</v>
          </cell>
          <cell r="B51" t="str">
            <v>　長崎県長崎市幸町5番28号</v>
          </cell>
          <cell r="C51" t="str">
            <v>　長崎県長崎市幸町5番28号</v>
          </cell>
          <cell r="D51" t="str">
            <v>095-827-8912</v>
          </cell>
          <cell r="E51" t="str">
            <v>長</v>
          </cell>
          <cell r="F51" t="str">
            <v>Ａ</v>
          </cell>
        </row>
        <row r="53">
          <cell r="A53" t="str">
            <v>共立航空撮影（株）</v>
          </cell>
          <cell r="B53" t="str">
            <v>加納和博</v>
          </cell>
          <cell r="C53" t="str">
            <v>　熊本県上益城郡益城町小谷1802-2</v>
          </cell>
          <cell r="D53" t="str">
            <v>096-232-3191</v>
          </cell>
          <cell r="E53" t="str">
            <v>③</v>
          </cell>
          <cell r="F53" t="str">
            <v>Ａ</v>
          </cell>
        </row>
        <row r="54">
          <cell r="C54" t="str">
            <v>　　　　　　　　　　　　　　　　　　　熊本空港内</v>
          </cell>
        </row>
        <row r="55">
          <cell r="A55" t="str">
            <v>共和航業（株）</v>
          </cell>
          <cell r="B55" t="str">
            <v>細川曻二</v>
          </cell>
          <cell r="C55" t="str">
            <v>　福岡県福岡市中央区平尾3-6-8</v>
          </cell>
          <cell r="D55" t="str">
            <v>092-522-8463</v>
          </cell>
          <cell r="E55" t="str">
            <v>③</v>
          </cell>
          <cell r="F55" t="str">
            <v>Ａ</v>
          </cell>
        </row>
        <row r="56">
          <cell r="C56" t="str">
            <v>　　　　　　　　　　　　　　　　　武石ビル203号</v>
          </cell>
        </row>
        <row r="57">
          <cell r="A57" t="str">
            <v>クラウンコンサルタント（株）</v>
          </cell>
          <cell r="B57" t="str">
            <v>　福岡県福岡市早良区南庄2丁目17-8</v>
          </cell>
          <cell r="C57" t="str">
            <v>　福岡県福岡市早良区南庄2丁目17-8</v>
          </cell>
          <cell r="D57" t="str">
            <v>092-822-1112</v>
          </cell>
          <cell r="E57" t="str">
            <v>②</v>
          </cell>
          <cell r="F57" t="str">
            <v>Ａ</v>
          </cell>
        </row>
        <row r="58">
          <cell r="C58" t="str">
            <v>　　　　　　　　　　　　　　　　　ワイシーピービル</v>
          </cell>
        </row>
        <row r="59">
          <cell r="A59" t="str">
            <v>（有）グランドプラン</v>
          </cell>
          <cell r="B59" t="str">
            <v>　福岡県福岡市南区井尻3丁目15番28号</v>
          </cell>
          <cell r="C59" t="str">
            <v>　福岡県福岡市南区井尻3丁目15番28号</v>
          </cell>
          <cell r="D59" t="str">
            <v>092-501-5531</v>
          </cell>
          <cell r="E59" t="str">
            <v>①</v>
          </cell>
          <cell r="F59" t="str">
            <v>Ｂ</v>
          </cell>
        </row>
        <row r="60">
          <cell r="C60" t="str">
            <v>　　　　　　　　　　　　　　　　　　セラ井尻107号</v>
          </cell>
        </row>
        <row r="61">
          <cell r="A61" t="str">
            <v>クルス（ＣＲＵＺ）</v>
          </cell>
          <cell r="B61" t="str">
            <v>　福岡県福岡市中央区今泉2丁目3-8-403</v>
          </cell>
          <cell r="C61" t="str">
            <v>　福岡県福岡市中央区今泉2丁目3-8-403</v>
          </cell>
          <cell r="D61" t="str">
            <v>092-762-5593</v>
          </cell>
          <cell r="E61" t="str">
            <v>③</v>
          </cell>
          <cell r="F61" t="str">
            <v>Ｂ</v>
          </cell>
        </row>
        <row r="63">
          <cell r="A63" t="str">
            <v>ｸﾛｰﾊﾞｰ工業写真ｾﾝﾀｰ</v>
          </cell>
          <cell r="B63" t="str">
            <v>　福岡県福岡市博多区博多駅南1-11-18</v>
          </cell>
          <cell r="C63" t="str">
            <v>　福岡県福岡市博多区博多駅南1-11-18</v>
          </cell>
          <cell r="D63" t="str">
            <v>092-431-1461</v>
          </cell>
          <cell r="E63" t="str">
            <v>③</v>
          </cell>
          <cell r="F63" t="str">
            <v>Ａ</v>
          </cell>
        </row>
        <row r="65">
          <cell r="A65" t="str">
            <v>ｹｲｼｰｴﾝｼﾞﾆｱﾘﾝｸﾞ</v>
          </cell>
          <cell r="B65" t="str">
            <v>　福岡県福岡市南区野間1丁目11-25</v>
          </cell>
          <cell r="C65" t="str">
            <v>　福岡県福岡市南区野間1丁目11-25</v>
          </cell>
          <cell r="D65" t="str">
            <v>092-541-2220</v>
          </cell>
          <cell r="E65" t="str">
            <v>②</v>
          </cell>
          <cell r="F65" t="str">
            <v>Ａ</v>
          </cell>
        </row>
        <row r="66">
          <cell r="C66" t="str">
            <v xml:space="preserve">                                  新松嵜ビル2F</v>
          </cell>
        </row>
        <row r="67">
          <cell r="A67" t="str">
            <v>Ｋ・ランドスケープ（株）</v>
          </cell>
          <cell r="B67" t="str">
            <v>　福岡県福岡市南区長丘3丁目13-27</v>
          </cell>
          <cell r="C67" t="str">
            <v>　福岡県福岡市南区長丘3丁目13-27</v>
          </cell>
          <cell r="D67" t="str">
            <v>092-553-8841</v>
          </cell>
          <cell r="E67" t="str">
            <v>②</v>
          </cell>
          <cell r="F67" t="str">
            <v>Ａ</v>
          </cell>
        </row>
        <row r="69">
          <cell r="A69" t="str">
            <v>（有）建匠コンサルタント</v>
          </cell>
          <cell r="B69" t="str">
            <v>　佐賀県佐賀市北川幅町大字新郷708番地6</v>
          </cell>
          <cell r="C69" t="str">
            <v>　佐賀県佐賀市北川幅町大字新郷708番地6</v>
          </cell>
          <cell r="D69" t="str">
            <v>0952-28-3736</v>
          </cell>
          <cell r="E69" t="str">
            <v>長</v>
          </cell>
          <cell r="F69" t="str">
            <v>Ａ</v>
          </cell>
        </row>
        <row r="71">
          <cell r="A71" t="str">
            <v>五共水道設計（株）</v>
          </cell>
          <cell r="B71" t="str">
            <v>　福岡県福岡市城南区田島1丁目4-7</v>
          </cell>
          <cell r="C71" t="str">
            <v>　福岡県福岡市城南区田島1丁目4-7</v>
          </cell>
          <cell r="D71" t="str">
            <v>092-845-8461</v>
          </cell>
          <cell r="E71" t="str">
            <v>②</v>
          </cell>
          <cell r="F71" t="str">
            <v>Ｄ</v>
          </cell>
        </row>
        <row r="73">
          <cell r="A73" t="str">
            <v>国際航業（株）</v>
          </cell>
          <cell r="B73" t="str">
            <v>　福岡県福岡市博多区東光2丁目1-13</v>
          </cell>
          <cell r="C73" t="str">
            <v>　福岡県福岡市博多区東光2丁目1-13</v>
          </cell>
          <cell r="D73" t="str">
            <v>092-451-5001</v>
          </cell>
          <cell r="E73" t="str">
            <v>①</v>
          </cell>
          <cell r="F73" t="str">
            <v>Ｄ</v>
          </cell>
        </row>
        <row r="74">
          <cell r="C74" t="str">
            <v>　　　　　　　　　　　　　　　　　　　協栄ビル７Ｆ</v>
          </cell>
        </row>
        <row r="75">
          <cell r="A75" t="str">
            <v>　国際航空写真（株）</v>
          </cell>
          <cell r="B75" t="str">
            <v>　福岡県福岡市博多区上臼井柳井</v>
          </cell>
          <cell r="C75" t="str">
            <v>　福岡県福岡市博多区上臼井柳井</v>
          </cell>
          <cell r="D75" t="str">
            <v>092-611-3691</v>
          </cell>
          <cell r="E75" t="str">
            <v>③</v>
          </cell>
          <cell r="F75" t="str">
            <v>Ｂ</v>
          </cell>
        </row>
        <row r="76">
          <cell r="A76" t="str">
            <v>　　　　　　　福岡営業所</v>
          </cell>
          <cell r="B76" t="str">
            <v>　　　　　　　　　　　　　　　　　福岡空港ビル内</v>
          </cell>
          <cell r="C76" t="str">
            <v>　　　　　　　　　　　　　　　　　福岡空港ビル内</v>
          </cell>
        </row>
        <row r="77">
          <cell r="A77" t="str">
            <v>国土シンテック（株）</v>
          </cell>
          <cell r="B77" t="str">
            <v>　福岡県筑後市山ノ井778-2</v>
          </cell>
          <cell r="C77" t="str">
            <v>　福岡県筑後市山ノ井778-2</v>
          </cell>
          <cell r="D77" t="str">
            <v>0942-54-1039</v>
          </cell>
          <cell r="E77" t="str">
            <v>①</v>
          </cell>
          <cell r="F77" t="str">
            <v>Ｂ</v>
          </cell>
        </row>
        <row r="78">
          <cell r="C78" t="str">
            <v>　　　　　　　　　　　　　　　九産筑後ビル205号</v>
          </cell>
        </row>
        <row r="79">
          <cell r="A79" t="str">
            <v>後藤製図</v>
          </cell>
          <cell r="B79" t="str">
            <v>　福岡県直方市上新入西光寺2296-20</v>
          </cell>
          <cell r="C79" t="str">
            <v>　福岡県直方市上新入西光寺2296-20</v>
          </cell>
          <cell r="D79" t="str">
            <v>09492-4-7080</v>
          </cell>
          <cell r="E79" t="str">
            <v>③</v>
          </cell>
          <cell r="F79" t="str">
            <v>Ｂ</v>
          </cell>
        </row>
        <row r="81">
          <cell r="A81" t="str">
            <v>米野設計事務所</v>
          </cell>
          <cell r="B81" t="str">
            <v>　熊本県熊本市尾ノ上1丁目13番14号</v>
          </cell>
          <cell r="C81" t="str">
            <v>　熊本県熊本市尾ノ上1丁目13番14号</v>
          </cell>
          <cell r="D81" t="str">
            <v>096-385-6561</v>
          </cell>
          <cell r="E81" t="str">
            <v>②</v>
          </cell>
          <cell r="F81" t="str">
            <v>Ｄ</v>
          </cell>
        </row>
        <row r="82">
          <cell r="C82" t="str">
            <v>　　　　　　　　　　　　　　　　　　白石ビル201号</v>
          </cell>
        </row>
        <row r="83">
          <cell r="A83" t="str">
            <v>西海測量設計（有）</v>
          </cell>
          <cell r="B83" t="str">
            <v>　福岡県八女市大字龍ヶ原字日ノ出297-1</v>
          </cell>
          <cell r="C83" t="str">
            <v>　福岡県八女市大字龍ヶ原字日ノ出297-1</v>
          </cell>
          <cell r="D83" t="str">
            <v>0943-24-4485</v>
          </cell>
          <cell r="E83" t="str">
            <v>①</v>
          </cell>
          <cell r="F83" t="str">
            <v>Ａ</v>
          </cell>
        </row>
        <row r="85">
          <cell r="A85" t="str">
            <v>（有）斎藤測量事務所</v>
          </cell>
          <cell r="B85" t="str">
            <v>　長崎県佐世保市船越町333-5</v>
          </cell>
          <cell r="C85" t="str">
            <v>　長崎県佐世保市船越町333-5</v>
          </cell>
          <cell r="D85" t="str">
            <v>0956-28-6260</v>
          </cell>
          <cell r="E85" t="str">
            <v>長</v>
          </cell>
          <cell r="F85" t="str">
            <v>Ａ</v>
          </cell>
        </row>
        <row r="87">
          <cell r="A87" t="str">
            <v>（株）サン建開発</v>
          </cell>
          <cell r="B87" t="str">
            <v>　福岡県福岡市中央区渡辺通2丁目8-26</v>
          </cell>
          <cell r="C87" t="str">
            <v>　福岡県福岡市中央区渡辺通2丁目8-26</v>
          </cell>
          <cell r="D87" t="str">
            <v>092-716-5528</v>
          </cell>
          <cell r="E87" t="str">
            <v>③</v>
          </cell>
          <cell r="F87" t="str">
            <v>Ａ</v>
          </cell>
        </row>
        <row r="88">
          <cell r="C88" t="str">
            <v>　　　　　　　　　　　　　　　　　　メゾン南天神4Ｆ</v>
          </cell>
        </row>
        <row r="89">
          <cell r="A89" t="str">
            <v>山光測量</v>
          </cell>
          <cell r="B89" t="str">
            <v>　長崎県大村市西大村本町320-1</v>
          </cell>
          <cell r="C89" t="str">
            <v>　長崎県大村市西大村本町320-1</v>
          </cell>
          <cell r="D89" t="str">
            <v>0957-54-8934</v>
          </cell>
          <cell r="E89" t="str">
            <v>長</v>
          </cell>
          <cell r="F89" t="str">
            <v>Ａ</v>
          </cell>
        </row>
        <row r="91">
          <cell r="A91" t="str">
            <v>（株）サンテクノ設計</v>
          </cell>
          <cell r="B91" t="str">
            <v>　福岡県福岡市中央区薬院4丁目8-28</v>
          </cell>
          <cell r="C91" t="str">
            <v>　福岡県福岡市中央区薬院4丁目8-28</v>
          </cell>
          <cell r="D91" t="str">
            <v>092-531-8384</v>
          </cell>
          <cell r="E91" t="str">
            <v>②</v>
          </cell>
          <cell r="F91" t="str">
            <v>Ｂ</v>
          </cell>
        </row>
        <row r="92">
          <cell r="C92" t="str">
            <v>　　　　　　　　　地産マンション第5博多204号</v>
          </cell>
        </row>
        <row r="93">
          <cell r="A93" t="str">
            <v>（株）ｻﾝﾌﾟﾛｶﾗｰｻｰﾋﾞｽ</v>
          </cell>
          <cell r="B93" t="str">
            <v>平山倫道</v>
          </cell>
          <cell r="C93" t="str">
            <v>　福岡県福岡市南区中尾3丁目4-10</v>
          </cell>
          <cell r="D93" t="str">
            <v>092-512-5639</v>
          </cell>
          <cell r="E93" t="str">
            <v>③</v>
          </cell>
          <cell r="F93" t="str">
            <v>Ａ</v>
          </cell>
        </row>
        <row r="95">
          <cell r="A95" t="str">
            <v>サンユー開発設計（有）</v>
          </cell>
          <cell r="B95" t="str">
            <v>後藤孝雄</v>
          </cell>
          <cell r="C95" t="str">
            <v>　熊本県熊本市近見町6丁目12-85</v>
          </cell>
          <cell r="D95" t="str">
            <v>096-359-1377</v>
          </cell>
          <cell r="E95" t="str">
            <v>③</v>
          </cell>
          <cell r="F95" t="str">
            <v>Ａ</v>
          </cell>
        </row>
        <row r="97">
          <cell r="A97" t="str">
            <v>（株）シーマコンサルタント</v>
          </cell>
          <cell r="B97" t="str">
            <v>　福岡県福岡市中央区舞鶴3-6-23-205</v>
          </cell>
          <cell r="C97" t="str">
            <v>　福岡県福岡市中央区舞鶴3-6-23-205</v>
          </cell>
          <cell r="D97" t="str">
            <v>092-722-1466</v>
          </cell>
          <cell r="E97" t="str">
            <v>①</v>
          </cell>
          <cell r="F97" t="str">
            <v>Ｂ</v>
          </cell>
        </row>
        <row r="99">
          <cell r="A99" t="str">
            <v>JC土木設計事務所</v>
          </cell>
          <cell r="B99" t="str">
            <v>　福岡県前原市長野1517-1</v>
          </cell>
          <cell r="C99" t="str">
            <v>　福岡県前原市長野1517-1</v>
          </cell>
          <cell r="D99" t="str">
            <v>092-324-8737</v>
          </cell>
          <cell r="E99" t="str">
            <v>②</v>
          </cell>
          <cell r="F99" t="str">
            <v>Ｂ</v>
          </cell>
        </row>
        <row r="101">
          <cell r="A101" t="str">
            <v>塩川製図</v>
          </cell>
          <cell r="B101" t="str">
            <v>　福岡県大野城市月の浦3丁目3-8-102号</v>
          </cell>
          <cell r="C101" t="str">
            <v>　福岡県大野城市月の浦3丁目3-8-102号</v>
          </cell>
          <cell r="D101" t="str">
            <v>092-595-3606</v>
          </cell>
          <cell r="E101" t="str">
            <v>③</v>
          </cell>
          <cell r="F101" t="str">
            <v>Ｂ</v>
          </cell>
        </row>
        <row r="103">
          <cell r="A103" t="str">
            <v>（株）ジョーナンテクニカル</v>
          </cell>
          <cell r="B103" t="str">
            <v>大濱力</v>
          </cell>
          <cell r="C103" t="str">
            <v xml:space="preserve">  熊本県熊本市石原町317番地</v>
          </cell>
          <cell r="D103" t="str">
            <v>096-380-1421</v>
          </cell>
          <cell r="E103" t="str">
            <v>③</v>
          </cell>
          <cell r="F103" t="str">
            <v>Ａ</v>
          </cell>
        </row>
        <row r="105">
          <cell r="A105" t="str">
            <v>伸光測量設計（株）</v>
          </cell>
          <cell r="B105" t="str">
            <v xml:space="preserve">  福岡県福岡市南区警弥郷1丁目13-2</v>
          </cell>
          <cell r="C105" t="str">
            <v xml:space="preserve">  福岡県福岡市南区警弥郷1丁目13-2</v>
          </cell>
          <cell r="D105" t="str">
            <v>092-502-1145</v>
          </cell>
          <cell r="E105" t="str">
            <v>①</v>
          </cell>
          <cell r="F105" t="str">
            <v>Ｂ</v>
          </cell>
        </row>
        <row r="107">
          <cell r="A107" t="str">
            <v>（株）新日本環境計測</v>
          </cell>
          <cell r="B107" t="str">
            <v xml:space="preserve">  福岡県福岡市南区長丘3丁目25-15</v>
          </cell>
          <cell r="C107" t="str">
            <v xml:space="preserve">  福岡県福岡市南区長丘3丁目25-15</v>
          </cell>
          <cell r="D107" t="str">
            <v>092-561-8717</v>
          </cell>
          <cell r="E107" t="str">
            <v>②</v>
          </cell>
          <cell r="F107" t="str">
            <v>Ｂ</v>
          </cell>
        </row>
        <row r="109">
          <cell r="A109" t="str">
            <v>ｽﾘｰｴｽｴﾝｼﾞﾆｱﾘﾝｸﾞ</v>
          </cell>
          <cell r="B109" t="str">
            <v>　福岡県福岡市城南区片江4丁目19-1番地</v>
          </cell>
          <cell r="C109" t="str">
            <v>　福岡県福岡市城南区片江4丁目19-1番地</v>
          </cell>
          <cell r="D109" t="str">
            <v>092-864-0056</v>
          </cell>
          <cell r="E109" t="str">
            <v>①</v>
          </cell>
          <cell r="F109" t="str">
            <v>Ｂ</v>
          </cell>
        </row>
        <row r="110">
          <cell r="C110" t="str">
            <v xml:space="preserve">                             サンハイツやひろ207</v>
          </cell>
        </row>
        <row r="111">
          <cell r="A111" t="str">
            <v>精図舎</v>
          </cell>
          <cell r="B111" t="str">
            <v>　福岡県福岡市東区和白5丁目1-53</v>
          </cell>
          <cell r="C111" t="str">
            <v>　福岡県福岡市東区和白5丁目1-53</v>
          </cell>
          <cell r="D111" t="str">
            <v>092-606-4191</v>
          </cell>
          <cell r="E111" t="str">
            <v>③</v>
          </cell>
          <cell r="F111" t="str">
            <v>Ａ</v>
          </cell>
        </row>
        <row r="112">
          <cell r="C112" t="str">
            <v>　　　　　　　　　　　　　　　　　栄コーポ201号</v>
          </cell>
        </row>
        <row r="113">
          <cell r="A113" t="str">
            <v xml:space="preserve">  西部環境調査（株）</v>
          </cell>
          <cell r="B113" t="str">
            <v>　福岡県福岡市博多区築港本町8-14</v>
          </cell>
          <cell r="C113" t="str">
            <v>　福岡県福岡市博多区築港本町8-14</v>
          </cell>
          <cell r="D113" t="str">
            <v>092-262-3717</v>
          </cell>
          <cell r="E113" t="str">
            <v>②</v>
          </cell>
          <cell r="F113" t="str">
            <v>Ａ</v>
          </cell>
        </row>
        <row r="114">
          <cell r="A114" t="str">
            <v xml:space="preserve">              福岡事業所</v>
          </cell>
        </row>
        <row r="115">
          <cell r="A115" t="str">
            <v>（株）西部建設ｺﾝｻﾙﾀﾝﾄ</v>
          </cell>
          <cell r="B115" t="str">
            <v>木戸克哉</v>
          </cell>
          <cell r="C115" t="str">
            <v>　福岡県福岡市博多区博多駅南3-5-35</v>
          </cell>
          <cell r="D115" t="str">
            <v>092-475-8074</v>
          </cell>
          <cell r="E115" t="str">
            <v>③</v>
          </cell>
          <cell r="F115" t="str">
            <v>Ａ</v>
          </cell>
        </row>
        <row r="117">
          <cell r="A117" t="str">
            <v xml:space="preserve">  （有）設備設計ｼｭﾄﾛｰﾑ・</v>
          </cell>
          <cell r="B117" t="str">
            <v xml:space="preserve">  佐賀県伊万里市立花町1439番地2</v>
          </cell>
          <cell r="C117" t="str">
            <v xml:space="preserve">  佐賀県伊万里市立花町1439番地2</v>
          </cell>
          <cell r="D117" t="str">
            <v>0955-20-1436</v>
          </cell>
          <cell r="E117" t="str">
            <v>①</v>
          </cell>
          <cell r="F117" t="str">
            <v>Ｂ</v>
          </cell>
        </row>
        <row r="118">
          <cell r="A118" t="str">
            <v xml:space="preserve">                        ﾅｶﾔﾏ</v>
          </cell>
        </row>
        <row r="119">
          <cell r="A119" t="str">
            <v>双建技術コンサル（株）</v>
          </cell>
          <cell r="B119" t="str">
            <v>祝原恵介</v>
          </cell>
          <cell r="C119" t="str">
            <v>　福岡県福岡市東区多の津5丁目42-6</v>
          </cell>
          <cell r="D119" t="str">
            <v>092-612-3161</v>
          </cell>
          <cell r="E119" t="str">
            <v>① ③</v>
          </cell>
          <cell r="F119" t="str">
            <v>Ｂ</v>
          </cell>
        </row>
        <row r="121">
          <cell r="A121" t="str">
            <v>（株）綜合設計</v>
          </cell>
          <cell r="B121" t="str">
            <v>　福岡県福岡市西区生松台3丁目1番2号</v>
          </cell>
          <cell r="C121" t="str">
            <v>　福岡県福岡市西区生松台3丁目1番2号</v>
          </cell>
          <cell r="D121" t="str">
            <v>092-892-2090</v>
          </cell>
          <cell r="E121" t="str">
            <v>①</v>
          </cell>
          <cell r="F121" t="str">
            <v>Ｂ</v>
          </cell>
        </row>
        <row r="123">
          <cell r="A123" t="str">
            <v>（有）ソハラ設計</v>
          </cell>
          <cell r="B123" t="str">
            <v>　福岡県福岡市東区二又瀬18-19</v>
          </cell>
          <cell r="C123" t="str">
            <v>　福岡県福岡市東区二又瀬18-19</v>
          </cell>
          <cell r="D123" t="str">
            <v>092-621-2377</v>
          </cell>
          <cell r="E123" t="str">
            <v>①</v>
          </cell>
          <cell r="F123" t="str">
            <v>Ｂ</v>
          </cell>
        </row>
        <row r="124">
          <cell r="C124" t="str">
            <v xml:space="preserve">                            フルサワビル207号</v>
          </cell>
        </row>
        <row r="125">
          <cell r="A125" t="str">
            <v>大河産業</v>
          </cell>
          <cell r="B125" t="str">
            <v>　福岡県福岡市東区唐原2丁目22番6-503</v>
          </cell>
          <cell r="C125" t="str">
            <v>　福岡県福岡市東区唐原2丁目22番6-503</v>
          </cell>
          <cell r="D125" t="str">
            <v>092-682-4904</v>
          </cell>
          <cell r="E125" t="str">
            <v>①</v>
          </cell>
          <cell r="F125" t="str">
            <v>Ａ</v>
          </cell>
        </row>
        <row r="127">
          <cell r="A127" t="str">
            <v>（有）大行測量設計</v>
          </cell>
          <cell r="B127" t="str">
            <v>　福岡県粕屋郡粕屋町大字仲原927-10</v>
          </cell>
          <cell r="C127" t="str">
            <v>　福岡県粕屋郡粕屋町大字仲原927-10</v>
          </cell>
          <cell r="D127" t="str">
            <v>092-938-6118</v>
          </cell>
          <cell r="E127" t="str">
            <v>①</v>
          </cell>
          <cell r="F127" t="str">
            <v>Ａ</v>
          </cell>
        </row>
        <row r="129">
          <cell r="A129" t="str">
            <v>大信情報システム（株）</v>
          </cell>
          <cell r="B129" t="str">
            <v>　福岡県福岡市博多区比恵町1-18</v>
          </cell>
          <cell r="C129" t="str">
            <v>　福岡県福岡市博多区比恵町1-18</v>
          </cell>
          <cell r="D129" t="str">
            <v>092-472-5191</v>
          </cell>
          <cell r="E129" t="str">
            <v>③</v>
          </cell>
          <cell r="F129" t="str">
            <v>Ａ</v>
          </cell>
        </row>
        <row r="130">
          <cell r="C130" t="str">
            <v xml:space="preserve">                             トーカン福岡第2ビル</v>
          </cell>
        </row>
        <row r="131">
          <cell r="A131" t="str">
            <v>（株）大日設計事務所</v>
          </cell>
          <cell r="B131" t="str">
            <v>　福岡県春日市一の谷1丁目161-2</v>
          </cell>
          <cell r="C131" t="str">
            <v>　福岡県春日市一の谷1丁目161-2</v>
          </cell>
          <cell r="D131" t="str">
            <v>092-573-6803</v>
          </cell>
          <cell r="E131" t="str">
            <v>②</v>
          </cell>
          <cell r="F131" t="str">
            <v>Ａ</v>
          </cell>
        </row>
        <row r="133">
          <cell r="A133" t="str">
            <v>高原設計事務所</v>
          </cell>
          <cell r="B133" t="str">
            <v>　福岡県福岡市博多区諸岡3-3-26</v>
          </cell>
          <cell r="C133" t="str">
            <v>　福岡県福岡市博多区諸岡3-3-26</v>
          </cell>
          <cell r="D133" t="str">
            <v>092-573-6596</v>
          </cell>
          <cell r="E133" t="str">
            <v>②</v>
          </cell>
          <cell r="F133" t="str">
            <v>Ｂ</v>
          </cell>
        </row>
        <row r="135">
          <cell r="A135" t="str">
            <v>巧測研</v>
          </cell>
          <cell r="B135" t="str">
            <v>　長崎県佐世保市瀬戸越1丁目1599-1</v>
          </cell>
          <cell r="C135" t="str">
            <v>　長崎県佐世保市瀬戸越1丁目1599-1</v>
          </cell>
          <cell r="D135" t="str">
            <v>0956-40-7775</v>
          </cell>
          <cell r="E135" t="str">
            <v>長</v>
          </cell>
          <cell r="F135" t="str">
            <v>Ａ</v>
          </cell>
        </row>
        <row r="137">
          <cell r="A137" t="str">
            <v>（株）田代設計事務所</v>
          </cell>
          <cell r="B137" t="str">
            <v>　福岡県福岡市中央区今泉1丁目20-22</v>
          </cell>
          <cell r="C137" t="str">
            <v>　福岡県福岡市中央区今泉1丁目20-22</v>
          </cell>
          <cell r="D137" t="str">
            <v>092-713-7868</v>
          </cell>
          <cell r="E137" t="str">
            <v>②</v>
          </cell>
          <cell r="F137" t="str">
            <v>Ａ</v>
          </cell>
        </row>
        <row r="138">
          <cell r="C138" t="str">
            <v>　　　　　　　　　　　　　　　　　中島ビル401号</v>
          </cell>
        </row>
        <row r="139">
          <cell r="A139" t="str">
            <v>（株）玉川印刷</v>
          </cell>
          <cell r="B139" t="str">
            <v>　福岡県福岡市中央区清川3丁目18番11号</v>
          </cell>
          <cell r="C139" t="str">
            <v>　福岡県福岡市中央区清川3丁目18番11号</v>
          </cell>
          <cell r="D139" t="str">
            <v>092-531-1038</v>
          </cell>
          <cell r="E139" t="str">
            <v>③</v>
          </cell>
          <cell r="F139" t="str">
            <v>Ａ</v>
          </cell>
        </row>
        <row r="141">
          <cell r="A141" t="str">
            <v>為廣　恰</v>
          </cell>
          <cell r="B141" t="str">
            <v>　福岡県久留米市西町126-8</v>
          </cell>
          <cell r="C141" t="str">
            <v>　福岡県久留米市西町126-8</v>
          </cell>
          <cell r="D141" t="str">
            <v>0942-39-4066</v>
          </cell>
          <cell r="E141" t="str">
            <v>③</v>
          </cell>
          <cell r="F141" t="str">
            <v>Ｂ</v>
          </cell>
        </row>
        <row r="143">
          <cell r="A143" t="str">
            <v>壇建設技術（株）</v>
          </cell>
          <cell r="B143" t="str">
            <v>　福岡県福岡市中央区平尾2丁目15-26</v>
          </cell>
          <cell r="C143" t="str">
            <v>　福岡県福岡市中央区平尾2丁目15-26</v>
          </cell>
          <cell r="D143" t="str">
            <v>092-523-4323</v>
          </cell>
          <cell r="E143" t="str">
            <v>②</v>
          </cell>
          <cell r="F143" t="str">
            <v>Ｂ</v>
          </cell>
        </row>
        <row r="144">
          <cell r="C144" t="str">
            <v>　　　　　　　　　　　　　　　　シティビル平尾6Ｆ</v>
          </cell>
        </row>
        <row r="145">
          <cell r="A145" t="str">
            <v>地図情報ｺﾝｻﾙﾀﾝﾄ（株）</v>
          </cell>
          <cell r="B145" t="str">
            <v>　佐賀県佐賀市高木瀬西5丁目3-25</v>
          </cell>
          <cell r="C145" t="str">
            <v>　佐賀県佐賀市高木瀬西5丁目3-25</v>
          </cell>
          <cell r="D145" t="str">
            <v>0952-31-9510</v>
          </cell>
          <cell r="E145" t="str">
            <v>③</v>
          </cell>
          <cell r="F145" t="str">
            <v>Ｂ</v>
          </cell>
        </row>
        <row r="147">
          <cell r="A147" t="str">
            <v>月成製図</v>
          </cell>
          <cell r="B147" t="str">
            <v>　福岡県遠賀郡水巻町吉田東1丁目1番20号</v>
          </cell>
          <cell r="C147" t="str">
            <v>　福岡県遠賀郡水巻町吉田東1丁目1番20号</v>
          </cell>
          <cell r="D147" t="str">
            <v>093-202-5311</v>
          </cell>
          <cell r="E147" t="str">
            <v>③</v>
          </cell>
          <cell r="F147" t="str">
            <v>Ｂ</v>
          </cell>
        </row>
        <row r="149">
          <cell r="A149" t="str">
            <v>　ﾃｨ･ｱﾝﾄﾞ･ﾃｨ</v>
          </cell>
          <cell r="B149" t="str">
            <v>　長崎県長崎市大手町1-30-19</v>
          </cell>
          <cell r="C149" t="str">
            <v>　長崎県長崎市大手町1-30-19</v>
          </cell>
          <cell r="D149" t="str">
            <v>095-842-0821</v>
          </cell>
          <cell r="E149" t="str">
            <v>長</v>
          </cell>
          <cell r="F149" t="str">
            <v>Ａ</v>
          </cell>
        </row>
        <row r="150">
          <cell r="A150" t="str">
            <v>　　　　　設計事務所（有）</v>
          </cell>
        </row>
        <row r="151">
          <cell r="A151" t="str">
            <v>東亜航空技研（株）</v>
          </cell>
          <cell r="B151" t="str">
            <v>藤木和光</v>
          </cell>
          <cell r="C151" t="str">
            <v>　福岡県大野城市大城3丁目19-24</v>
          </cell>
          <cell r="D151" t="str">
            <v>092-504-5651</v>
          </cell>
          <cell r="E151" t="str">
            <v>③</v>
          </cell>
          <cell r="F151" t="str">
            <v>Ａ</v>
          </cell>
        </row>
        <row r="153">
          <cell r="A153" t="str">
            <v>都市リサーチ</v>
          </cell>
          <cell r="B153" t="str">
            <v>　福岡県福岡市中央区大名2丁目2-1</v>
          </cell>
          <cell r="C153" t="str">
            <v>　福岡県福岡市中央区大名2丁目2-1</v>
          </cell>
          <cell r="D153" t="str">
            <v>092-725-2183</v>
          </cell>
          <cell r="E153" t="str">
            <v>③</v>
          </cell>
          <cell r="F153" t="str">
            <v>Ａ</v>
          </cell>
        </row>
        <row r="154">
          <cell r="C154" t="str">
            <v>　　　　　　　　　　　　　　　　　　ワコービル5階</v>
          </cell>
        </row>
        <row r="155">
          <cell r="A155" t="str">
            <v>徳重測量設計</v>
          </cell>
          <cell r="B155" t="str">
            <v>徳重秀樹</v>
          </cell>
          <cell r="C155" t="str">
            <v>　福岡県福岡市南区和田1丁目23-4</v>
          </cell>
          <cell r="D155" t="str">
            <v>092-511-6418</v>
          </cell>
          <cell r="E155" t="str">
            <v>①</v>
          </cell>
          <cell r="F155" t="str">
            <v>Ｂ</v>
          </cell>
        </row>
        <row r="157">
          <cell r="A157" t="str">
            <v>中上　三鈴</v>
          </cell>
          <cell r="B157" t="str">
            <v xml:space="preserve">  愛知県江南市飛高町宮町73</v>
          </cell>
          <cell r="C157" t="str">
            <v xml:space="preserve">  愛知県江南市飛高町宮町73</v>
          </cell>
          <cell r="D157" t="str">
            <v>0587-56-6866</v>
          </cell>
          <cell r="E157" t="str">
            <v>③</v>
          </cell>
          <cell r="F157" t="str">
            <v>Ｂ</v>
          </cell>
        </row>
        <row r="159">
          <cell r="A159" t="str">
            <v>西日本開発ｺﾝｻﾙﾀﾝﾄ（株）</v>
          </cell>
          <cell r="B159" t="str">
            <v xml:space="preserve">  福岡県福岡市中央区天神3丁目10-25</v>
          </cell>
          <cell r="C159" t="str">
            <v xml:space="preserve">  福岡県福岡市中央区天神3丁目10-25</v>
          </cell>
          <cell r="D159" t="str">
            <v>092-724-8040</v>
          </cell>
          <cell r="E159" t="str">
            <v>②</v>
          </cell>
          <cell r="F159" t="str">
            <v>Ａ</v>
          </cell>
        </row>
        <row r="161">
          <cell r="A161" t="str">
            <v>日技測量事務所</v>
          </cell>
          <cell r="B161" t="str">
            <v>　大分県日田市井手町13番地</v>
          </cell>
          <cell r="C161" t="str">
            <v>　大分県日田市井手町13番地</v>
          </cell>
          <cell r="D161" t="str">
            <v>0973-22-0538</v>
          </cell>
          <cell r="E161" t="str">
            <v>①</v>
          </cell>
          <cell r="F161" t="str">
            <v>Ａ</v>
          </cell>
        </row>
        <row r="163">
          <cell r="A163" t="str">
            <v>ニュース</v>
          </cell>
          <cell r="B163" t="str">
            <v>　福岡県福岡市博多区博多駅前1丁目31-1</v>
          </cell>
          <cell r="C163" t="str">
            <v>　福岡県福岡市博多区博多駅前1丁目31-1</v>
          </cell>
          <cell r="D163" t="str">
            <v>092-432-4771</v>
          </cell>
          <cell r="E163" t="str">
            <v>③</v>
          </cell>
          <cell r="F163" t="str">
            <v>Ｂ</v>
          </cell>
        </row>
        <row r="164">
          <cell r="C164" t="str">
            <v>　　　　　　　　　　　　　　　　　　コーポ祇園503</v>
          </cell>
        </row>
        <row r="165">
          <cell r="A165" t="str">
            <v>ニューボーリング（株）</v>
          </cell>
          <cell r="B165" t="str">
            <v>　福岡県福岡市南区老司2丁目5番36号</v>
          </cell>
          <cell r="C165" t="str">
            <v>　福岡県福岡市南区老司2丁目5番36号</v>
          </cell>
          <cell r="D165" t="str">
            <v>092-564-3191</v>
          </cell>
          <cell r="E165" t="str">
            <v>②</v>
          </cell>
          <cell r="F165" t="str">
            <v>Ｂ</v>
          </cell>
        </row>
        <row r="166">
          <cell r="C166" t="str">
            <v>　　　　　　　　　　　　　　　　　　　ＴＮアルテミス</v>
          </cell>
        </row>
        <row r="167">
          <cell r="A167" t="str">
            <v>林田測量設計事務所</v>
          </cell>
          <cell r="B167" t="str">
            <v>　福岡県遠賀郡岡垣町大字野間446-41</v>
          </cell>
          <cell r="C167" t="str">
            <v>　福岡県遠賀郡岡垣町大字野間446-41</v>
          </cell>
          <cell r="D167" t="str">
            <v>092-282-7758</v>
          </cell>
          <cell r="E167" t="str">
            <v>②</v>
          </cell>
          <cell r="F167" t="str">
            <v>Ｂ</v>
          </cell>
        </row>
        <row r="169">
          <cell r="A169" t="str">
            <v>（有）ビーワン</v>
          </cell>
          <cell r="B169" t="str">
            <v>　福岡県福岡市中央区大名1-2-15</v>
          </cell>
          <cell r="C169" t="str">
            <v>　福岡県福岡市中央区大名1-2-15</v>
          </cell>
          <cell r="D169" t="str">
            <v>092-781-6007</v>
          </cell>
          <cell r="E169" t="str">
            <v>③</v>
          </cell>
          <cell r="F169" t="str">
            <v>Ｂ</v>
          </cell>
        </row>
        <row r="170">
          <cell r="C170" t="str">
            <v>　　　　　　　　　　　　　　　　　　坂田ビル7F</v>
          </cell>
        </row>
        <row r="171">
          <cell r="A171" t="str">
            <v>久井　明子</v>
          </cell>
          <cell r="B171" t="str">
            <v>久井明子</v>
          </cell>
          <cell r="C171" t="str">
            <v>　福岡県北九州市小倉南区徳力団地50-507</v>
          </cell>
          <cell r="D171" t="str">
            <v>093-962-1607</v>
          </cell>
          <cell r="E171" t="str">
            <v>③</v>
          </cell>
          <cell r="F171" t="str">
            <v>Ａ</v>
          </cell>
        </row>
        <row r="173">
          <cell r="A173" t="str">
            <v>平川登記・測量事務所</v>
          </cell>
          <cell r="B173" t="str">
            <v>　福岡県福岡市中央区舞鶴2丁目3番10号</v>
          </cell>
          <cell r="C173" t="str">
            <v>　福岡県福岡市中央区舞鶴2丁目3番10号</v>
          </cell>
          <cell r="D173" t="str">
            <v>092-771-3098</v>
          </cell>
          <cell r="E173" t="str">
            <v>①</v>
          </cell>
          <cell r="F173" t="str">
            <v>Ｂ</v>
          </cell>
        </row>
        <row r="174">
          <cell r="C174" t="str">
            <v>　　　　　　　　　　　　　　シャンボール舞鶴301</v>
          </cell>
        </row>
        <row r="175">
          <cell r="A175" t="str">
            <v>平野製図コンサルタント</v>
          </cell>
          <cell r="B175" t="str">
            <v>　福岡県福岡市南区野間4丁目32-10</v>
          </cell>
          <cell r="C175" t="str">
            <v>　福岡県福岡市南区野間4丁目32-10</v>
          </cell>
          <cell r="D175" t="str">
            <v>092-553-5248</v>
          </cell>
          <cell r="E175" t="str">
            <v>③</v>
          </cell>
          <cell r="F175" t="str">
            <v>Ｂ</v>
          </cell>
        </row>
        <row r="177">
          <cell r="A177" t="str">
            <v>平野測量設計事務所</v>
          </cell>
          <cell r="B177" t="str">
            <v>　福岡県筑紫野市大字塔原610-1</v>
          </cell>
          <cell r="C177" t="str">
            <v>　福岡県筑紫野市大字塔原610-1</v>
          </cell>
          <cell r="D177" t="str">
            <v>092-921-6857</v>
          </cell>
          <cell r="E177" t="str">
            <v>①</v>
          </cell>
          <cell r="F177" t="str">
            <v>Ａ</v>
          </cell>
        </row>
        <row r="179">
          <cell r="A179" t="str">
            <v>（有）ﾌｨｰﾙﾄﾞｺﾝｻﾙﾀﾝﾄ</v>
          </cell>
          <cell r="B179" t="str">
            <v>　長崎県諫早市西栄田町1040番地7</v>
          </cell>
          <cell r="C179" t="str">
            <v>　長崎県諫早市西栄田町1040番地7</v>
          </cell>
          <cell r="D179" t="str">
            <v>0957-26-8867</v>
          </cell>
          <cell r="E179" t="str">
            <v>長</v>
          </cell>
          <cell r="F179" t="str">
            <v>Ａ</v>
          </cell>
        </row>
        <row r="181">
          <cell r="A181" t="str">
            <v>　ﾌｪﾆｯｸｽ測量設計</v>
          </cell>
          <cell r="B181" t="str">
            <v>　宮崎県宮崎市大字島之内字境田6652</v>
          </cell>
          <cell r="C181" t="str">
            <v>　宮崎県宮崎市大字島之内字境田6652</v>
          </cell>
          <cell r="D181" t="str">
            <v>0985-39-2914</v>
          </cell>
          <cell r="E181" t="str">
            <v>①</v>
          </cell>
          <cell r="F181" t="str">
            <v>Ａ</v>
          </cell>
        </row>
        <row r="182">
          <cell r="A182" t="str">
            <v>　　　　　　ｺﾝｻﾙﾀﾝﾄ（株）</v>
          </cell>
        </row>
        <row r="183">
          <cell r="A183" t="str">
            <v>フォーサイトシステム（株）</v>
          </cell>
          <cell r="B183" t="str">
            <v>　福岡県福岡市中央区長浜1-4-6</v>
          </cell>
          <cell r="C183" t="str">
            <v>　福岡県福岡市中央区長浜1-4-6</v>
          </cell>
          <cell r="D183" t="str">
            <v>092-752-3580</v>
          </cell>
          <cell r="E183" t="str">
            <v>③</v>
          </cell>
          <cell r="F183" t="str">
            <v>Ａ</v>
          </cell>
        </row>
        <row r="184">
          <cell r="C184" t="str">
            <v>　　　　　　　　　　　　　　　　　三岩総合ビル</v>
          </cell>
        </row>
        <row r="185">
          <cell r="A185" t="str">
            <v>深川製図</v>
          </cell>
          <cell r="B185" t="str">
            <v>深川</v>
          </cell>
          <cell r="C185" t="str">
            <v>　福岡県福岡市南区老司3丁目16-11</v>
          </cell>
          <cell r="D185" t="str">
            <v>092-565-3739</v>
          </cell>
          <cell r="E185" t="str">
            <v>③</v>
          </cell>
          <cell r="F185" t="str">
            <v>Ｂ</v>
          </cell>
        </row>
        <row r="186">
          <cell r="C186" t="str">
            <v>　　　　　　　　　　　　　　　　　松永ビル406号</v>
          </cell>
        </row>
        <row r="187">
          <cell r="A187" t="str">
            <v>（株）福岡製図ｺﾝｻﾙﾀﾝﾄ</v>
          </cell>
          <cell r="B187" t="str">
            <v>　福岡県福岡市中央区港1丁目1番16号</v>
          </cell>
          <cell r="C187" t="str">
            <v>　福岡県福岡市中央区港1丁目1番16号</v>
          </cell>
          <cell r="D187" t="str">
            <v>092-761-0452</v>
          </cell>
          <cell r="E187" t="str">
            <v>③</v>
          </cell>
          <cell r="F187" t="str">
            <v>Ｂ</v>
          </cell>
        </row>
        <row r="189">
          <cell r="A189" t="str">
            <v>福岡ビデオシステム（株）</v>
          </cell>
          <cell r="B189" t="str">
            <v>　福岡県福岡市中央区清川1丁目11-17</v>
          </cell>
          <cell r="C189" t="str">
            <v>　福岡県福岡市中央区清川1丁目11-17</v>
          </cell>
          <cell r="D189" t="str">
            <v>092-521-2266</v>
          </cell>
          <cell r="E189" t="str">
            <v>③</v>
          </cell>
          <cell r="F189" t="str">
            <v>Ａ</v>
          </cell>
        </row>
        <row r="191">
          <cell r="A191" t="str">
            <v>福広製図</v>
          </cell>
          <cell r="B191" t="str">
            <v>有本孝三</v>
          </cell>
          <cell r="C191" t="str">
            <v>　福岡県福岡市南区向新町2丁目3-21</v>
          </cell>
          <cell r="D191" t="str">
            <v>092-565-1714</v>
          </cell>
          <cell r="E191" t="str">
            <v>③</v>
          </cell>
          <cell r="F191" t="str">
            <v>Ａ</v>
          </cell>
        </row>
        <row r="193">
          <cell r="A193" t="str">
            <v>フジサンプラー（株）</v>
          </cell>
          <cell r="B193" t="str">
            <v>　福岡県福岡市東区和白4丁目3番22号</v>
          </cell>
          <cell r="C193" t="str">
            <v>　福岡県福岡市東区和白4丁目3番22号</v>
          </cell>
          <cell r="D193" t="str">
            <v>092-608-3738</v>
          </cell>
          <cell r="E193" t="str">
            <v>②</v>
          </cell>
          <cell r="F193" t="str">
            <v>Ｂ</v>
          </cell>
        </row>
        <row r="195">
          <cell r="A195" t="str">
            <v>藤元技術士事務所</v>
          </cell>
          <cell r="B195" t="str">
            <v>　福岡県糟屋郡新宮町下府1071-9-701</v>
          </cell>
          <cell r="C195" t="str">
            <v>　福岡県糟屋郡新宮町下府1071-9-701</v>
          </cell>
          <cell r="D195" t="str">
            <v>092-962-3277</v>
          </cell>
          <cell r="E195" t="str">
            <v>②</v>
          </cell>
          <cell r="F195" t="str">
            <v>Ｂ</v>
          </cell>
        </row>
        <row r="197">
          <cell r="A197" t="str">
            <v>（有）ブリッジヘッド２１</v>
          </cell>
          <cell r="B197" t="str">
            <v>　福岡県北九州市若松区二島6丁目4-34</v>
          </cell>
          <cell r="C197" t="str">
            <v>　福岡県北九州市若松区二島6丁目4-34</v>
          </cell>
          <cell r="D197" t="str">
            <v>093-791-7436</v>
          </cell>
          <cell r="E197" t="str">
            <v>②</v>
          </cell>
          <cell r="F197" t="str">
            <v>Ａ</v>
          </cell>
        </row>
        <row r="199">
          <cell r="A199" t="str">
            <v>　（有）防災技術</v>
          </cell>
          <cell r="B199" t="str">
            <v>　福岡県筑紫野市筑紫駅前通1-21</v>
          </cell>
          <cell r="C199" t="str">
            <v>　福岡県筑紫野市筑紫駅前通1-21</v>
          </cell>
          <cell r="D199" t="str">
            <v>092-920-3378</v>
          </cell>
          <cell r="E199" t="str">
            <v>②</v>
          </cell>
          <cell r="F199" t="str">
            <v>Ｄ</v>
          </cell>
        </row>
        <row r="200">
          <cell r="A200" t="str">
            <v>　　　　エンジニアリング</v>
          </cell>
          <cell r="B200" t="str">
            <v>　　　　　　　　　　　ｸﾛｰﾊﾞｰﾋﾞﾙ壱番館302号</v>
          </cell>
          <cell r="C200" t="str">
            <v>　　　　　　　　　　　ｸﾛｰﾊﾞｰﾋﾞﾙ壱番館302号</v>
          </cell>
        </row>
        <row r="201">
          <cell r="A201" t="str">
            <v>北海航測（株）</v>
          </cell>
          <cell r="B201" t="str">
            <v>　北海道札幌市中央区北3条西17丁目</v>
          </cell>
          <cell r="C201" t="str">
            <v>　北海道札幌市中央区北3条西17丁目</v>
          </cell>
          <cell r="D201" t="str">
            <v>011-613-6498</v>
          </cell>
          <cell r="E201" t="str">
            <v>③</v>
          </cell>
          <cell r="F201" t="str">
            <v>Ｂ</v>
          </cell>
        </row>
        <row r="203">
          <cell r="A203" t="str">
            <v>掘　　裕樹</v>
          </cell>
          <cell r="B203" t="str">
            <v>堀祐樹</v>
          </cell>
          <cell r="C203" t="str">
            <v>　福岡県北九州市八幡西区折尾4丁目7-23号</v>
          </cell>
          <cell r="D203" t="str">
            <v>093-693-9885</v>
          </cell>
          <cell r="E203" t="str">
            <v>③</v>
          </cell>
          <cell r="F203" t="str">
            <v>Ｂ</v>
          </cell>
        </row>
        <row r="204">
          <cell r="C204" t="str">
            <v>　　　　　　　　　　　　　　　　　　　はたぶビル3F</v>
          </cell>
        </row>
        <row r="205">
          <cell r="A205" t="str">
            <v>真隅　秀子</v>
          </cell>
          <cell r="B205" t="str">
            <v>　福岡県鞍手郡若宮町大字原田1632-1</v>
          </cell>
          <cell r="C205" t="str">
            <v>　福岡県鞍手郡若宮町大字原田1632-1</v>
          </cell>
          <cell r="D205" t="str">
            <v>09495-2-2767</v>
          </cell>
          <cell r="E205" t="str">
            <v>③</v>
          </cell>
          <cell r="F205" t="str">
            <v>Ｂ</v>
          </cell>
        </row>
        <row r="207">
          <cell r="A207" t="str">
            <v>マップ福岡</v>
          </cell>
          <cell r="B207" t="str">
            <v>　福岡県福岡市中央区薬院1丁目14-25</v>
          </cell>
          <cell r="C207" t="str">
            <v>　福岡県福岡市中央区薬院1丁目14-25</v>
          </cell>
          <cell r="D207" t="str">
            <v>092-771-1804</v>
          </cell>
          <cell r="E207" t="str">
            <v>③</v>
          </cell>
          <cell r="F207" t="str">
            <v>Ｂ</v>
          </cell>
        </row>
        <row r="208">
          <cell r="C208" t="str">
            <v>　　　　　　　　　　　　　　　　　　つるやビル202</v>
          </cell>
        </row>
        <row r="209">
          <cell r="A209" t="str">
            <v>（株）三斗補償</v>
          </cell>
          <cell r="B209" t="str">
            <v>　佐賀県武雄市朝日町大字甘久320-1</v>
          </cell>
          <cell r="C209" t="str">
            <v>　佐賀県武雄市朝日町大字甘久320-1</v>
          </cell>
          <cell r="D209" t="str">
            <v>0954-23-3100</v>
          </cell>
          <cell r="E209" t="str">
            <v>①</v>
          </cell>
          <cell r="F209" t="str">
            <v>Ｂ</v>
          </cell>
        </row>
        <row r="210">
          <cell r="C210" t="str">
            <v>　　　　　　　　　　　　　　　　　　ヤマサキビル3F</v>
          </cell>
        </row>
        <row r="211">
          <cell r="A211" t="str">
            <v>（株）未来</v>
          </cell>
          <cell r="B211" t="str">
            <v>　福岡県久留米市東和町2-8</v>
          </cell>
          <cell r="C211" t="str">
            <v>　福岡県久留米市東和町2-8</v>
          </cell>
          <cell r="D211" t="str">
            <v>0942-39-6102</v>
          </cell>
          <cell r="E211" t="str">
            <v>②</v>
          </cell>
          <cell r="F211" t="str">
            <v>Ｂ</v>
          </cell>
        </row>
        <row r="212">
          <cell r="C212" t="str">
            <v>　　　　　　　　　　　　　　　平田マンション1F</v>
          </cell>
        </row>
        <row r="213">
          <cell r="A213" t="str">
            <v>（株）メイプランニング</v>
          </cell>
          <cell r="B213" t="str">
            <v xml:space="preserve">  福岡県大野城市栄町3丁目1-24　榎ビル2F</v>
          </cell>
          <cell r="C213" t="str">
            <v xml:space="preserve">  福岡県大野城市栄町3丁目1-24　榎ビル2F</v>
          </cell>
          <cell r="D213" t="str">
            <v>092-592-9760</v>
          </cell>
          <cell r="E213" t="str">
            <v>②</v>
          </cell>
          <cell r="F213" t="str">
            <v>Ａ</v>
          </cell>
        </row>
        <row r="215">
          <cell r="A215" t="str">
            <v>メイホウ</v>
          </cell>
          <cell r="B215" t="str">
            <v>　福岡県山門郡瀬高町大字上庄646-2</v>
          </cell>
          <cell r="C215" t="str">
            <v>　福岡県山門郡瀬高町大字上庄646-2</v>
          </cell>
          <cell r="D215" t="str">
            <v>0944-62-4586</v>
          </cell>
          <cell r="E215" t="str">
            <v>①</v>
          </cell>
          <cell r="F215" t="str">
            <v>Ｂ</v>
          </cell>
        </row>
        <row r="217">
          <cell r="A217" t="str">
            <v>（有）明和設計</v>
          </cell>
          <cell r="B217" t="str">
            <v>　福岡県福岡市博多区博多駅前3丁目22-29</v>
          </cell>
          <cell r="C217" t="str">
            <v>　福岡県福岡市博多区博多駅前3丁目22-29</v>
          </cell>
          <cell r="D217" t="str">
            <v>092-474-9983</v>
          </cell>
          <cell r="E217" t="str">
            <v>②</v>
          </cell>
          <cell r="F217" t="str">
            <v>Ａ</v>
          </cell>
        </row>
        <row r="218">
          <cell r="C218" t="str">
            <v>　　　　　　　　　　　　　　　　　　　　　山善ビル3F</v>
          </cell>
        </row>
        <row r="219">
          <cell r="A219" t="str">
            <v>（有）ヤハタ設計</v>
          </cell>
          <cell r="B219" t="str">
            <v xml:space="preserve">  福岡県北九州市八幡西区大浦1丁目11-1</v>
          </cell>
          <cell r="C219" t="str">
            <v xml:space="preserve">  福岡県北九州市八幡西区大浦1丁目11-1</v>
          </cell>
          <cell r="D219" t="str">
            <v>093-603-9170</v>
          </cell>
          <cell r="E219" t="str">
            <v>③</v>
          </cell>
          <cell r="F219" t="str">
            <v>Ｂ</v>
          </cell>
        </row>
        <row r="221">
          <cell r="A221" t="str">
            <v>（有）優輝コンサルタント</v>
          </cell>
          <cell r="B221" t="str">
            <v>　福岡県大野城市白木原1-9-43 パレスＪＪ 3F</v>
          </cell>
          <cell r="C221" t="str">
            <v>　福岡県大野城市白木原1-9-43 パレスＪＪ 3F</v>
          </cell>
          <cell r="D221" t="str">
            <v>092-593-4379</v>
          </cell>
          <cell r="E221" t="str">
            <v>①</v>
          </cell>
          <cell r="F221" t="str">
            <v>Ａ</v>
          </cell>
        </row>
        <row r="223">
          <cell r="A223" t="str">
            <v>(株）ユニバーサル</v>
          </cell>
          <cell r="B223" t="str">
            <v>波多野弘行</v>
          </cell>
          <cell r="C223" t="str">
            <v xml:space="preserve">  熊本県熊本市上水前寺1丁目9-21</v>
          </cell>
          <cell r="D223" t="str">
            <v>096-381-4570</v>
          </cell>
          <cell r="E223" t="str">
            <v>③</v>
          </cell>
          <cell r="F223" t="str">
            <v>Ａ</v>
          </cell>
        </row>
        <row r="224">
          <cell r="C224" t="str">
            <v xml:space="preserve">                                      平野ビル内</v>
          </cell>
        </row>
        <row r="225">
          <cell r="A225" t="str">
            <v>（有）ユニプラン</v>
          </cell>
          <cell r="B225" t="str">
            <v>　福岡県福岡市博多区比恵町1-18</v>
          </cell>
          <cell r="C225" t="str">
            <v>　福岡県福岡市博多区比恵町1-18</v>
          </cell>
          <cell r="D225" t="str">
            <v>092-476-0857</v>
          </cell>
          <cell r="E225" t="str">
            <v>③</v>
          </cell>
          <cell r="F225" t="str">
            <v>Ａ</v>
          </cell>
        </row>
        <row r="226">
          <cell r="C226" t="str">
            <v xml:space="preserve">                         東カン第二ビル910号</v>
          </cell>
        </row>
        <row r="227">
          <cell r="A227" t="str">
            <v>吉塚 皓代</v>
          </cell>
          <cell r="B227" t="str">
            <v>　福岡県粕屋郡志免町志免300</v>
          </cell>
          <cell r="C227" t="str">
            <v>　福岡県粕屋郡志免町志免300</v>
          </cell>
          <cell r="D227" t="str">
            <v>092-935-2052</v>
          </cell>
          <cell r="E227" t="str">
            <v>③</v>
          </cell>
          <cell r="F227" t="str">
            <v>Ｂ</v>
          </cell>
        </row>
        <row r="229">
          <cell r="A229" t="str">
            <v>吉村設計</v>
          </cell>
          <cell r="B229" t="str">
            <v>　福岡県福岡市南区大楠1丁目35-19</v>
          </cell>
          <cell r="C229" t="str">
            <v>　福岡県福岡市南区大楠1丁目35-19</v>
          </cell>
          <cell r="D229" t="str">
            <v>092-533-3034</v>
          </cell>
          <cell r="E229" t="str">
            <v>②</v>
          </cell>
          <cell r="F229" t="str">
            <v>Ａ</v>
          </cell>
        </row>
        <row r="230">
          <cell r="C230" t="str">
            <v xml:space="preserve">                                        恵ビル5F</v>
          </cell>
        </row>
        <row r="231">
          <cell r="A231" t="str">
            <v>（有）ワーク</v>
          </cell>
          <cell r="B231" t="str">
            <v>　福岡県粕屋郡志免町大字別府771</v>
          </cell>
          <cell r="C231" t="str">
            <v>　福岡県粕屋郡志免町大字別府771</v>
          </cell>
          <cell r="D231" t="str">
            <v>092-935-0788</v>
          </cell>
          <cell r="E231" t="str">
            <v>③</v>
          </cell>
          <cell r="F231" t="str">
            <v>Ｂ</v>
          </cell>
        </row>
        <row r="233">
          <cell r="A233" t="str">
            <v>（株）ﾜｰﾙﾄﾞｺﾝｻﾙﾀﾝﾄ</v>
          </cell>
          <cell r="B233" t="str">
            <v>吉田隆臣</v>
          </cell>
          <cell r="C233" t="str">
            <v>　熊本県熊本市水前寺6丁目38-10 東ビル2F</v>
          </cell>
          <cell r="D233" t="str">
            <v>096-384-1844</v>
          </cell>
          <cell r="E233" t="str">
            <v>③</v>
          </cell>
          <cell r="F233" t="str">
            <v>Ａ</v>
          </cell>
        </row>
        <row r="235">
          <cell r="A235" t="str">
            <v xml:space="preserve">  日本電子計算（株）</v>
          </cell>
          <cell r="B235" t="str">
            <v xml:space="preserve">  福岡県福岡市博多区博多駅中央街8-36</v>
          </cell>
          <cell r="C235" t="str">
            <v xml:space="preserve">  福岡県福岡市博多区博多駅中央街8-36</v>
          </cell>
          <cell r="D235" t="str">
            <v>092-441-0771</v>
          </cell>
          <cell r="E235" t="str">
            <v>②</v>
          </cell>
          <cell r="F235" t="str">
            <v>Ｄ</v>
          </cell>
        </row>
        <row r="236">
          <cell r="A236" t="str">
            <v xml:space="preserve">                 福岡支店</v>
          </cell>
        </row>
        <row r="237">
          <cell r="A237" t="str">
            <v>（有）サンコスモ</v>
          </cell>
          <cell r="B237" t="str">
            <v xml:space="preserve">  福岡県福岡市博多区板付2丁目5番4号</v>
          </cell>
          <cell r="C237" t="str">
            <v xml:space="preserve">  福岡県福岡市博多区板付2丁目5番4号</v>
          </cell>
          <cell r="D237" t="str">
            <v>092-582-1370</v>
          </cell>
          <cell r="E237" t="str">
            <v>①</v>
          </cell>
          <cell r="F237" t="str">
            <v>Ｄ</v>
          </cell>
        </row>
        <row r="239">
          <cell r="A239" t="str">
            <v>宮崎測量事務所</v>
          </cell>
          <cell r="B239" t="str">
            <v xml:space="preserve">  福岡県春日市須玖南1-105</v>
          </cell>
          <cell r="C239" t="str">
            <v xml:space="preserve">  福岡県春日市須玖南1-105</v>
          </cell>
          <cell r="D239" t="str">
            <v>092-574-3137</v>
          </cell>
          <cell r="E239" t="str">
            <v>①</v>
          </cell>
          <cell r="F239" t="str">
            <v>Ｄ</v>
          </cell>
        </row>
        <row r="240">
          <cell r="C240" t="str">
            <v xml:space="preserve">                              門司コーポ501号</v>
          </cell>
        </row>
        <row r="241">
          <cell r="A241" t="str">
            <v xml:space="preserve"> （株）東亜建設ｺﾝｻﾙﾀﾝﾄ</v>
          </cell>
          <cell r="B241" t="str">
            <v>　福岡県柳川市大字下宮永町677-1</v>
          </cell>
          <cell r="C241" t="str">
            <v>　福岡県柳川市大字下宮永町677-1</v>
          </cell>
          <cell r="D241" t="str">
            <v>0944-74-0288</v>
          </cell>
          <cell r="E241" t="str">
            <v>①</v>
          </cell>
          <cell r="F241" t="str">
            <v>Ｄ</v>
          </cell>
        </row>
        <row r="242">
          <cell r="A242" t="str">
            <v xml:space="preserve">                 福岡支店</v>
          </cell>
        </row>
        <row r="243">
          <cell r="A243" t="str">
            <v>江藤測量設計（株）</v>
          </cell>
          <cell r="B243" t="str">
            <v>　福岡県嘉穂郡筑穂町大字内野3635-1</v>
          </cell>
          <cell r="C243" t="str">
            <v>　福岡県嘉穂郡筑穂町大字内野3635-1</v>
          </cell>
          <cell r="D243" t="str">
            <v>0948-72-0888</v>
          </cell>
          <cell r="E243" t="str">
            <v>①</v>
          </cell>
          <cell r="F243" t="str">
            <v>Ｄ</v>
          </cell>
        </row>
        <row r="245">
          <cell r="A245" t="str">
            <v>芳野測量設計（株）</v>
          </cell>
          <cell r="B245" t="str">
            <v>　福岡県福岡市東区箱崎7丁目2番14号</v>
          </cell>
          <cell r="C245" t="str">
            <v>　福岡県福岡市東区箱崎7丁目2番14号</v>
          </cell>
          <cell r="D245" t="str">
            <v>092-641-3970</v>
          </cell>
          <cell r="E245" t="str">
            <v>①</v>
          </cell>
          <cell r="F245" t="str">
            <v>Ｄ</v>
          </cell>
        </row>
        <row r="247">
          <cell r="A247" t="str">
            <v>（株）外村総合鑑定</v>
          </cell>
          <cell r="B247" t="str">
            <v>　福岡県福岡市中央区警固1丁目1番</v>
          </cell>
          <cell r="C247" t="str">
            <v>　福岡県福岡市中央区警固1丁目1番</v>
          </cell>
          <cell r="D247" t="str">
            <v>092-715-8319</v>
          </cell>
          <cell r="E247" t="str">
            <v>①</v>
          </cell>
          <cell r="F247" t="str">
            <v>Ｄ</v>
          </cell>
        </row>
        <row r="248">
          <cell r="C248" t="str">
            <v>　　　　　　　　　　　　　　　　　　　　19-702号</v>
          </cell>
        </row>
        <row r="249">
          <cell r="A249" t="str">
            <v>松本 忠雄</v>
          </cell>
          <cell r="B249" t="str">
            <v>　福岡県福岡市博多区板付7-2-37-203</v>
          </cell>
          <cell r="C249" t="str">
            <v>　福岡県福岡市博多区板付7-2-37-203</v>
          </cell>
          <cell r="D249" t="str">
            <v>092-593-0920</v>
          </cell>
          <cell r="E249" t="str">
            <v>②</v>
          </cell>
          <cell r="F249" t="str">
            <v>Ｄ</v>
          </cell>
        </row>
        <row r="251">
          <cell r="A251" t="str">
            <v>（株）アンカー研究所</v>
          </cell>
          <cell r="B251" t="str">
            <v>　福岡県福岡市中央区大名2丁目12番5号</v>
          </cell>
          <cell r="C251" t="str">
            <v>　福岡県福岡市中央区大名2丁目12番5号</v>
          </cell>
          <cell r="D251" t="str">
            <v>092-721-5790</v>
          </cell>
          <cell r="E251" t="str">
            <v>①</v>
          </cell>
          <cell r="F251" t="str">
            <v>Ｄ</v>
          </cell>
        </row>
        <row r="252">
          <cell r="C252" t="str">
            <v xml:space="preserve">                                        田中ビル2階</v>
          </cell>
        </row>
        <row r="253">
          <cell r="A253" t="str">
            <v>（株）石の山本</v>
          </cell>
          <cell r="B253" t="str">
            <v>　福岡県三潴郡城島町大字楢津1278番地</v>
          </cell>
          <cell r="C253" t="str">
            <v>　福岡県三潴郡城島町大字楢津1278番地</v>
          </cell>
          <cell r="D253" t="str">
            <v>0942-62-6100</v>
          </cell>
          <cell r="E253" t="str">
            <v>②</v>
          </cell>
          <cell r="F253" t="str">
            <v>Ｄ</v>
          </cell>
        </row>
        <row r="255">
          <cell r="A255" t="str">
            <v xml:space="preserve"> 内外ｴﾝｼﾞﾆｱﾘﾝｸﾞ（株）</v>
          </cell>
          <cell r="B255" t="str">
            <v>　福岡県福岡市博多区博多駅南3丁目</v>
          </cell>
          <cell r="C255" t="str">
            <v>　福岡県福岡市博多区博多駅南3丁目</v>
          </cell>
          <cell r="D255" t="str">
            <v>092-431-2851</v>
          </cell>
          <cell r="E255" t="str">
            <v>①</v>
          </cell>
          <cell r="F255" t="str">
            <v>Ｄ</v>
          </cell>
        </row>
        <row r="256">
          <cell r="A256" t="str">
            <v xml:space="preserve">                 福岡支社</v>
          </cell>
          <cell r="B256" t="str">
            <v>　　　　　　　　　　　　　　　　　　　　　20番3号</v>
          </cell>
          <cell r="C256" t="str">
            <v>　　　　　　　　　　　　　　　　　　　　　20番3号</v>
          </cell>
        </row>
        <row r="257">
          <cell r="A257" t="str">
            <v>大和コンサル（株）</v>
          </cell>
          <cell r="B257" t="str">
            <v xml:space="preserve">  福岡県久留米市城南町23番地の3</v>
          </cell>
          <cell r="C257" t="str">
            <v xml:space="preserve">  福岡県久留米市城南町23番地の3</v>
          </cell>
          <cell r="D257" t="str">
            <v>0942-33-8191</v>
          </cell>
          <cell r="E257" t="str">
            <v>①</v>
          </cell>
          <cell r="F257" t="str">
            <v>Ｄ</v>
          </cell>
        </row>
        <row r="259">
          <cell r="A259" t="str">
            <v>大成ジオテック（株）</v>
          </cell>
          <cell r="B259" t="str">
            <v>山中英美</v>
          </cell>
          <cell r="C259" t="str">
            <v>　福岡県久留米市西町1174-10</v>
          </cell>
          <cell r="D259" t="str">
            <v>0942-34-5622</v>
          </cell>
          <cell r="E259" t="str">
            <v>①</v>
          </cell>
          <cell r="F259" t="str">
            <v>Ｄ</v>
          </cell>
        </row>
        <row r="261">
          <cell r="A261" t="str">
            <v>（株）コスモブリッジ</v>
          </cell>
          <cell r="B261" t="str">
            <v>　福岡県福岡市西区姪浜4-14-25 華香ビル</v>
          </cell>
          <cell r="C261" t="str">
            <v>　福岡県福岡市西区姪浜4-14-25 華香ビル</v>
          </cell>
          <cell r="D261" t="str">
            <v>092-891-4200</v>
          </cell>
          <cell r="E261" t="str">
            <v>②</v>
          </cell>
          <cell r="F261" t="str">
            <v>Ｄ</v>
          </cell>
        </row>
        <row r="263">
          <cell r="A263" t="str">
            <v>（株）与那嶺測量設計</v>
          </cell>
          <cell r="B263" t="str">
            <v>赤嶺正勝</v>
          </cell>
          <cell r="C263" t="str">
            <v>　沖縄県那覇市久茂地1丁目2-28</v>
          </cell>
          <cell r="D263" t="str">
            <v>098-861-2151</v>
          </cell>
          <cell r="E263" t="str">
            <v>③</v>
          </cell>
          <cell r="F263" t="str">
            <v>Ｄ</v>
          </cell>
        </row>
        <row r="265">
          <cell r="A265" t="str">
            <v>（有）山笠緑花造園</v>
          </cell>
          <cell r="B265" t="str">
            <v>　福岡県宗像郡福間町大字内殿811-5</v>
          </cell>
          <cell r="C265" t="str">
            <v>　福岡県宗像郡福間町大字内殿811-5</v>
          </cell>
          <cell r="D265" t="str">
            <v>0940-43-0118</v>
          </cell>
          <cell r="E265" t="str">
            <v>①</v>
          </cell>
          <cell r="F265" t="str">
            <v>Ｄ</v>
          </cell>
        </row>
        <row r="267">
          <cell r="A267" t="str">
            <v>（株）都市・建築総合計画</v>
          </cell>
          <cell r="B267" t="str">
            <v>　福岡県福岡市中央区舞鶴3丁目6-23</v>
          </cell>
          <cell r="C267" t="str">
            <v>　福岡県福岡市中央区舞鶴3丁目6-23</v>
          </cell>
          <cell r="D267" t="str">
            <v>092-724-8241</v>
          </cell>
          <cell r="E267" t="str">
            <v>③</v>
          </cell>
          <cell r="F267" t="str">
            <v>Ｄ</v>
          </cell>
        </row>
        <row r="268">
          <cell r="C268" t="str">
            <v xml:space="preserve">                             サンハイツ舞鶴503</v>
          </cell>
        </row>
        <row r="269">
          <cell r="A269" t="str">
            <v>（有）構造技術研究所</v>
          </cell>
          <cell r="B269" t="str">
            <v xml:space="preserve">  鹿児島県鹿児島市西陵5丁目17番12号</v>
          </cell>
          <cell r="C269" t="str">
            <v xml:space="preserve">  鹿児島県鹿児島市西陵5丁目17番12号</v>
          </cell>
          <cell r="D269" t="str">
            <v>099-282-7133</v>
          </cell>
          <cell r="E269" t="str">
            <v>②</v>
          </cell>
          <cell r="F269" t="str">
            <v>Ｄ</v>
          </cell>
        </row>
        <row r="271">
          <cell r="A271" t="str">
            <v>（株）大  雅</v>
          </cell>
          <cell r="B271" t="str">
            <v xml:space="preserve">  鹿児島県鹿児島市上本町15-10</v>
          </cell>
          <cell r="C271" t="str">
            <v xml:space="preserve">  鹿児島県鹿児島市上本町15-10</v>
          </cell>
          <cell r="D271" t="str">
            <v>099-239-4412</v>
          </cell>
          <cell r="E271" t="str">
            <v>②</v>
          </cell>
          <cell r="F271" t="str">
            <v>Ｄ</v>
          </cell>
        </row>
        <row r="273">
          <cell r="A273" t="str">
            <v>（有）豊水技研</v>
          </cell>
          <cell r="B273" t="str">
            <v xml:space="preserve">  福岡県福岡市博多区博多駅東2丁目9-25</v>
          </cell>
          <cell r="C273" t="str">
            <v xml:space="preserve">  福岡県福岡市博多区博多駅東2丁目9-25</v>
          </cell>
          <cell r="D273" t="str">
            <v>092-413-5643</v>
          </cell>
          <cell r="E273" t="str">
            <v>②</v>
          </cell>
          <cell r="F273" t="str">
            <v>Ｄ</v>
          </cell>
        </row>
        <row r="274">
          <cell r="C274" t="str">
            <v xml:space="preserve">                            アバンダント84  718号</v>
          </cell>
        </row>
        <row r="275">
          <cell r="A275" t="str">
            <v>ナカシャクリエイテブ（株）</v>
          </cell>
          <cell r="B275" t="str">
            <v>八幡拡仁</v>
          </cell>
          <cell r="C275" t="str">
            <v xml:space="preserve">  愛知県名古屋市天白区野並2丁目213</v>
          </cell>
          <cell r="D275" t="str">
            <v>052-895-1131</v>
          </cell>
          <cell r="E275" t="str">
            <v>③</v>
          </cell>
          <cell r="F275" t="str">
            <v>Ｄ</v>
          </cell>
        </row>
        <row r="277">
          <cell r="A277" t="str">
            <v>南日本ﾏｲｸﾛｺﾝﾋﾟｭｰﾀ（株）</v>
          </cell>
          <cell r="B277" t="str">
            <v xml:space="preserve">  鹿児島県鹿児島市中町3-11 日専連ビル4F</v>
          </cell>
          <cell r="C277" t="str">
            <v xml:space="preserve">  鹿児島県鹿児島市中町3-11 日専連ビル4F</v>
          </cell>
          <cell r="D277" t="str">
            <v>099-224-9111</v>
          </cell>
          <cell r="E277" t="str">
            <v>③</v>
          </cell>
          <cell r="F277" t="str">
            <v>Ｄ</v>
          </cell>
        </row>
        <row r="279">
          <cell r="A279" t="str">
            <v>田中工業（株）</v>
          </cell>
          <cell r="B279" t="str">
            <v xml:space="preserve">  福岡県北九州市八幡東区中央3丁目6-21</v>
          </cell>
          <cell r="C279" t="str">
            <v xml:space="preserve">  福岡県北九州市八幡東区中央3丁目6-21</v>
          </cell>
          <cell r="D279" t="str">
            <v>093-671-5866</v>
          </cell>
          <cell r="E279" t="str">
            <v>③</v>
          </cell>
          <cell r="F279" t="str">
            <v>Ｄ</v>
          </cell>
        </row>
        <row r="281">
          <cell r="A281" t="str">
            <v>（有）メジャー・エクセレント</v>
          </cell>
          <cell r="B281" t="str">
            <v xml:space="preserve">  長崎県南松浦郡岐宿町河務郷1168-2</v>
          </cell>
          <cell r="C281" t="str">
            <v xml:space="preserve">  長崎県南松浦郡岐宿町河務郷1168-2</v>
          </cell>
          <cell r="D281" t="str">
            <v>0959-82-1372</v>
          </cell>
          <cell r="E281" t="str">
            <v>長</v>
          </cell>
          <cell r="F281" t="str">
            <v>Ｄ</v>
          </cell>
        </row>
        <row r="283">
          <cell r="A283" t="str">
            <v>モダンシステム（有）</v>
          </cell>
          <cell r="B283" t="str">
            <v xml:space="preserve">  福岡県福岡市中央区天神3-9-35</v>
          </cell>
          <cell r="C283" t="str">
            <v xml:space="preserve">  福岡県福岡市中央区天神3-9-35</v>
          </cell>
          <cell r="D283" t="str">
            <v>092-711-8555</v>
          </cell>
          <cell r="E283" t="str">
            <v>③</v>
          </cell>
          <cell r="F283" t="str">
            <v>Ｄ</v>
          </cell>
        </row>
        <row r="284">
          <cell r="C284" t="str">
            <v xml:space="preserve">                      Ｎパーキング天神ビル4Ｆ</v>
          </cell>
        </row>
        <row r="285">
          <cell r="A285" t="str">
            <v xml:space="preserve"> 大和不動産鑑定（株）</v>
          </cell>
          <cell r="B285" t="str">
            <v>　福岡県北九州市小倉北区魚町</v>
          </cell>
          <cell r="C285" t="str">
            <v>　福岡県北九州市小倉北区魚町</v>
          </cell>
          <cell r="D285" t="str">
            <v>093-511-6484</v>
          </cell>
          <cell r="E285" t="str">
            <v>①</v>
          </cell>
          <cell r="F285" t="str">
            <v>Ｄ</v>
          </cell>
        </row>
        <row r="286">
          <cell r="A286" t="str">
            <v xml:space="preserve">                北九州支社</v>
          </cell>
          <cell r="B286" t="str">
            <v>　　　　　　　　　　　　　　　　　1丁目4番21号</v>
          </cell>
          <cell r="C286" t="str">
            <v>　　　　　　　　　　　　　　　　　1丁目4番21号</v>
          </cell>
        </row>
        <row r="287">
          <cell r="A287" t="str">
            <v>（有）粕屋クレーン</v>
          </cell>
          <cell r="B287" t="str">
            <v xml:space="preserve">  福岡県粕屋郡篠栗町大字尾仲649-1</v>
          </cell>
          <cell r="C287" t="str">
            <v xml:space="preserve">  福岡県粕屋郡篠栗町大字尾仲649-1</v>
          </cell>
          <cell r="D287" t="str">
            <v>092-947-2651</v>
          </cell>
          <cell r="E287" t="str">
            <v>③</v>
          </cell>
          <cell r="F287" t="str">
            <v>Ｄ</v>
          </cell>
        </row>
        <row r="289">
          <cell r="A289" t="str">
            <v>（株）宇治福産業</v>
          </cell>
          <cell r="B289" t="str">
            <v>　福岡県福岡市中央区警固2丁目3番31号</v>
          </cell>
          <cell r="C289" t="str">
            <v>　福岡県福岡市中央区警固2丁目3番31号</v>
          </cell>
          <cell r="D289" t="str">
            <v>092-751-0141</v>
          </cell>
          <cell r="E289" t="str">
            <v>③</v>
          </cell>
          <cell r="F289" t="str">
            <v>Ｄ</v>
          </cell>
        </row>
        <row r="291">
          <cell r="A291" t="str">
            <v>（株）横河技術情報</v>
          </cell>
          <cell r="B291" t="str">
            <v xml:space="preserve">  大阪府大阪市中央区平野町2-1-14</v>
          </cell>
          <cell r="C291" t="str">
            <v xml:space="preserve">  大阪府大阪市中央区平野町2-1-14</v>
          </cell>
          <cell r="D291" t="str">
            <v>06-6206-5111</v>
          </cell>
          <cell r="E291" t="str">
            <v>②</v>
          </cell>
          <cell r="F291" t="str">
            <v>Ｄ</v>
          </cell>
        </row>
        <row r="292">
          <cell r="C292" t="str">
            <v xml:space="preserve">                                   道修ビル8階</v>
          </cell>
        </row>
        <row r="293">
          <cell r="A293" t="str">
            <v>（有）西部技術開発</v>
          </cell>
          <cell r="B293" t="str">
            <v xml:space="preserve">  福岡県福岡市博多区博多駅南１丁目</v>
          </cell>
          <cell r="C293" t="str">
            <v xml:space="preserve">  福岡県福岡市博多区博多駅南１丁目</v>
          </cell>
          <cell r="D293" t="str">
            <v>092-475-1886</v>
          </cell>
          <cell r="E293" t="str">
            <v>①</v>
          </cell>
          <cell r="F293" t="str">
            <v>Ｄ</v>
          </cell>
        </row>
        <row r="294">
          <cell r="C294" t="str">
            <v xml:space="preserve">                                      10番15号</v>
          </cell>
        </row>
        <row r="295">
          <cell r="A295" t="str">
            <v>(株）ダイワ</v>
          </cell>
          <cell r="B295" t="str">
            <v>緒方照雄</v>
          </cell>
          <cell r="C295" t="str">
            <v xml:space="preserve">  福岡県京都郡苅田町松原町21番の4</v>
          </cell>
          <cell r="D295" t="str">
            <v>093-434-3333</v>
          </cell>
          <cell r="E295" t="str">
            <v>③</v>
          </cell>
          <cell r="F295" t="str">
            <v>Ｄ</v>
          </cell>
        </row>
        <row r="297">
          <cell r="A297" t="str">
            <v>ＮＥＣフィールディング（株）</v>
          </cell>
          <cell r="B297" t="str">
            <v xml:space="preserve">  鹿児島県鹿児島市与次郎２丁目4-35</v>
          </cell>
          <cell r="C297" t="str">
            <v xml:space="preserve">  鹿児島県鹿児島市与次郎２丁目4-35</v>
          </cell>
          <cell r="D297" t="str">
            <v>099-285-2266</v>
          </cell>
          <cell r="E297" t="str">
            <v>③</v>
          </cell>
          <cell r="F297" t="str">
            <v>Ｄ</v>
          </cell>
        </row>
        <row r="298">
          <cell r="C298" t="str">
            <v xml:space="preserve">                               ＫＳＣ鴨池ビル１Ｆ</v>
          </cell>
        </row>
        <row r="299">
          <cell r="A299" t="str">
            <v>富士通特機システム(株）</v>
          </cell>
          <cell r="B299" t="str">
            <v xml:space="preserve">  鹿児島県鹿屋市北田町5-40 増田ビル２Ｆ</v>
          </cell>
          <cell r="C299" t="str">
            <v xml:space="preserve">  鹿児島県鹿屋市北田町5-40 増田ビル２Ｆ</v>
          </cell>
          <cell r="D299" t="str">
            <v>0994-43-3955</v>
          </cell>
          <cell r="E299" t="str">
            <v>③</v>
          </cell>
          <cell r="F299" t="str">
            <v>Ｄ</v>
          </cell>
        </row>
        <row r="301">
          <cell r="A301" t="str">
            <v>（株）ピット</v>
          </cell>
          <cell r="B301" t="str">
            <v xml:space="preserve">  愛知県名古屋市西区浄心２丁目17号</v>
          </cell>
          <cell r="C301" t="str">
            <v xml:space="preserve">  愛知県名古屋市西区浄心２丁目17号</v>
          </cell>
          <cell r="D301" t="str">
            <v>052-522-4433</v>
          </cell>
          <cell r="E301" t="str">
            <v>③</v>
          </cell>
          <cell r="F301" t="str">
            <v>Ｄ</v>
          </cell>
        </row>
        <row r="303">
          <cell r="A303" t="str">
            <v>（有）久林測量設計事務所</v>
          </cell>
          <cell r="B303" t="str">
            <v xml:space="preserve">  鹿児島県大島郡徳之島町亀津3010番地</v>
          </cell>
          <cell r="C303" t="str">
            <v xml:space="preserve">  鹿児島県大島郡徳之島町亀津3010番地</v>
          </cell>
          <cell r="D303" t="str">
            <v>0997-82-1610</v>
          </cell>
          <cell r="E303" t="str">
            <v>②</v>
          </cell>
          <cell r="F303" t="str">
            <v>Ｄ</v>
          </cell>
        </row>
      </sheetData>
      <sheetData sheetId="9" refreshError="1">
        <row r="1">
          <cell r="A1" t="str">
            <v>氏</v>
          </cell>
          <cell r="B1" t="str">
            <v>氏         名</v>
          </cell>
          <cell r="C1" t="str">
            <v>所   属</v>
          </cell>
          <cell r="D1" t="str">
            <v>役職</v>
          </cell>
        </row>
        <row r="2">
          <cell r="A2" t="str">
            <v>河津</v>
          </cell>
          <cell r="B2" t="str">
            <v>河津　敏明</v>
          </cell>
          <cell r="C2" t="str">
            <v>測量士</v>
          </cell>
          <cell r="D2" t="str">
            <v>第Ｓ４７－３３７１号</v>
          </cell>
          <cell r="E2" t="str">
            <v>測量士</v>
          </cell>
          <cell r="F2" t="str">
            <v>第Ｓ４７－３３７１号</v>
          </cell>
        </row>
        <row r="3">
          <cell r="A3" t="str">
            <v>是石</v>
          </cell>
          <cell r="B3" t="str">
            <v>是石　幸男</v>
          </cell>
          <cell r="C3" t="str">
            <v>部長</v>
          </cell>
          <cell r="D3" t="str">
            <v>部長</v>
          </cell>
          <cell r="E3" t="str">
            <v>測量士</v>
          </cell>
          <cell r="F3" t="str">
            <v>第Ｓ５１－１０１０号</v>
          </cell>
        </row>
        <row r="4">
          <cell r="A4" t="str">
            <v>中野</v>
          </cell>
          <cell r="B4" t="str">
            <v>中野　義孝</v>
          </cell>
          <cell r="C4" t="str">
            <v>営業部２課</v>
          </cell>
          <cell r="D4" t="str">
            <v>課長</v>
          </cell>
          <cell r="E4" t="str">
            <v>測量士</v>
          </cell>
          <cell r="F4" t="str">
            <v>第Ｓ５２－　５１１号</v>
          </cell>
        </row>
        <row r="5">
          <cell r="A5" t="str">
            <v>高橋</v>
          </cell>
          <cell r="B5" t="str">
            <v>高橋　　 巌</v>
          </cell>
          <cell r="C5" t="str">
            <v>画像計測</v>
          </cell>
          <cell r="D5" t="str">
            <v>次長</v>
          </cell>
          <cell r="E5" t="str">
            <v>測量士</v>
          </cell>
          <cell r="F5" t="str">
            <v>第Ｈ  ３－１５２３号</v>
          </cell>
        </row>
        <row r="6">
          <cell r="A6" t="str">
            <v>白水</v>
          </cell>
          <cell r="B6" t="str">
            <v>白水  寿一</v>
          </cell>
          <cell r="C6" t="str">
            <v>画像計測</v>
          </cell>
          <cell r="D6" t="str">
            <v>課長補佐</v>
          </cell>
          <cell r="E6" t="str">
            <v>測量士</v>
          </cell>
          <cell r="F6" t="str">
            <v>第Ｈ  ６－１５４５号</v>
          </cell>
        </row>
        <row r="7">
          <cell r="A7" t="str">
            <v>廣島</v>
          </cell>
          <cell r="B7" t="str">
            <v>廣島  義弘</v>
          </cell>
          <cell r="C7" t="str">
            <v>画像計測</v>
          </cell>
          <cell r="D7" t="str">
            <v>主任</v>
          </cell>
          <cell r="E7" t="str">
            <v>測量士</v>
          </cell>
          <cell r="F7" t="str">
            <v>第Ｈ  ７－　８３０号</v>
          </cell>
        </row>
        <row r="8">
          <cell r="A8" t="str">
            <v>辻</v>
          </cell>
          <cell r="B8" t="str">
            <v>辻    久弘</v>
          </cell>
          <cell r="C8" t="str">
            <v>画像計測</v>
          </cell>
          <cell r="D8" t="str">
            <v>主任</v>
          </cell>
          <cell r="E8" t="str">
            <v>測量士</v>
          </cell>
          <cell r="F8" t="str">
            <v>第Ｈ１０－　９２７号</v>
          </cell>
        </row>
        <row r="9">
          <cell r="A9" t="str">
            <v>大城</v>
          </cell>
          <cell r="B9" t="str">
            <v>大城  一郎</v>
          </cell>
          <cell r="C9" t="str">
            <v>画像計測</v>
          </cell>
          <cell r="D9" t="str">
            <v>主任</v>
          </cell>
          <cell r="E9" t="str">
            <v>測量士</v>
          </cell>
          <cell r="F9" t="str">
            <v>第Ｈ  ５－　９７７号</v>
          </cell>
        </row>
        <row r="10">
          <cell r="A10" t="str">
            <v>前田</v>
          </cell>
          <cell r="B10" t="str">
            <v>前田  和博</v>
          </cell>
          <cell r="C10" t="str">
            <v>画像計測</v>
          </cell>
        </row>
        <row r="11">
          <cell r="A11" t="str">
            <v>野辺</v>
          </cell>
          <cell r="B11" t="str">
            <v>野辺  直樹</v>
          </cell>
          <cell r="C11" t="str">
            <v>画像計測</v>
          </cell>
          <cell r="D11" t="str">
            <v>測量士補</v>
          </cell>
          <cell r="E11" t="str">
            <v>測量士補</v>
          </cell>
          <cell r="F11" t="str">
            <v>第Ｈ  ３－２４９８号</v>
          </cell>
        </row>
        <row r="12">
          <cell r="A12" t="str">
            <v>田中</v>
          </cell>
          <cell r="B12" t="str">
            <v>田中     実</v>
          </cell>
          <cell r="C12" t="str">
            <v>画像計測</v>
          </cell>
          <cell r="D12" t="str">
            <v>測量士補</v>
          </cell>
          <cell r="E12" t="str">
            <v>測量士補</v>
          </cell>
          <cell r="F12" t="str">
            <v>第Ｈ  ６－７５６０号</v>
          </cell>
        </row>
        <row r="13">
          <cell r="A13" t="str">
            <v>植木</v>
          </cell>
          <cell r="B13" t="str">
            <v>植木  博文</v>
          </cell>
          <cell r="C13" t="str">
            <v>画像計測</v>
          </cell>
          <cell r="D13" t="str">
            <v>主任</v>
          </cell>
          <cell r="E13" t="str">
            <v>測量士</v>
          </cell>
          <cell r="F13" t="str">
            <v>第Ｈ  ８－１３９８号</v>
          </cell>
        </row>
        <row r="14">
          <cell r="A14" t="str">
            <v>花田</v>
          </cell>
          <cell r="B14" t="str">
            <v>花田  匡史</v>
          </cell>
          <cell r="C14" t="str">
            <v>画像計測</v>
          </cell>
          <cell r="D14" t="str">
            <v>測量士</v>
          </cell>
          <cell r="E14" t="str">
            <v>測量士</v>
          </cell>
          <cell r="F14" t="str">
            <v>第Ｈ１０－４７７７号</v>
          </cell>
        </row>
        <row r="15">
          <cell r="A15" t="str">
            <v>山田</v>
          </cell>
          <cell r="B15" t="str">
            <v>山田  泰久</v>
          </cell>
          <cell r="C15" t="str">
            <v>画像計測</v>
          </cell>
          <cell r="D15" t="str">
            <v>測量士補</v>
          </cell>
          <cell r="E15" t="str">
            <v>測量士補</v>
          </cell>
          <cell r="F15" t="str">
            <v>第Ｈ１１－６５４５号</v>
          </cell>
        </row>
        <row r="16">
          <cell r="A16" t="str">
            <v>小金丸</v>
          </cell>
          <cell r="B16" t="str">
            <v>小金丸紀子</v>
          </cell>
          <cell r="C16" t="str">
            <v>画像計測</v>
          </cell>
        </row>
        <row r="17">
          <cell r="A17" t="str">
            <v>倉守</v>
          </cell>
          <cell r="B17" t="str">
            <v>倉守  晶子</v>
          </cell>
          <cell r="C17" t="str">
            <v>画像計測</v>
          </cell>
        </row>
        <row r="18">
          <cell r="A18" t="str">
            <v xml:space="preserve">藤田 </v>
          </cell>
          <cell r="B18" t="str">
            <v xml:space="preserve">藤田    剛 </v>
          </cell>
          <cell r="C18" t="str">
            <v>データ入力</v>
          </cell>
          <cell r="D18" t="str">
            <v>課長補佐</v>
          </cell>
        </row>
        <row r="19">
          <cell r="A19" t="str">
            <v>阿比留</v>
          </cell>
          <cell r="B19" t="str">
            <v>阿比留幸治</v>
          </cell>
          <cell r="C19" t="str">
            <v>データ入力</v>
          </cell>
        </row>
        <row r="20">
          <cell r="A20" t="str">
            <v>杉</v>
          </cell>
          <cell r="B20" t="str">
            <v>杉     拓郎</v>
          </cell>
          <cell r="C20" t="str">
            <v>データ入力</v>
          </cell>
        </row>
        <row r="21">
          <cell r="A21" t="str">
            <v>奥園</v>
          </cell>
          <cell r="B21" t="str">
            <v>奥園     剛</v>
          </cell>
          <cell r="C21" t="str">
            <v>データ入力</v>
          </cell>
          <cell r="D21" t="str">
            <v>第２種情報処理技術者 第22618429号</v>
          </cell>
          <cell r="E21" t="str">
            <v>第２種情報処理技術者 第22618429号</v>
          </cell>
        </row>
        <row r="22">
          <cell r="A22" t="str">
            <v>谷口</v>
          </cell>
          <cell r="B22" t="str">
            <v>谷口健太朗</v>
          </cell>
          <cell r="C22" t="str">
            <v>データ入力</v>
          </cell>
        </row>
        <row r="23">
          <cell r="A23" t="str">
            <v>赤間</v>
          </cell>
          <cell r="B23" t="str">
            <v>赤間     豪</v>
          </cell>
          <cell r="C23" t="str">
            <v>データ入力</v>
          </cell>
        </row>
        <row r="24">
          <cell r="A24" t="str">
            <v>藤</v>
          </cell>
          <cell r="B24" t="str">
            <v>藤     庸介</v>
          </cell>
          <cell r="C24" t="str">
            <v>データ入力</v>
          </cell>
          <cell r="D24" t="str">
            <v>測量士補</v>
          </cell>
          <cell r="E24" t="str">
            <v>測量士補</v>
          </cell>
          <cell r="F24" t="str">
            <v>第Ｈ１１－７９５０号</v>
          </cell>
        </row>
        <row r="25">
          <cell r="A25" t="str">
            <v>古賀</v>
          </cell>
          <cell r="B25" t="str">
            <v>古賀絵里子</v>
          </cell>
          <cell r="C25" t="str">
            <v>データ入力</v>
          </cell>
        </row>
        <row r="26">
          <cell r="A26" t="str">
            <v>真野</v>
          </cell>
          <cell r="B26" t="str">
            <v>真野めぐみ</v>
          </cell>
          <cell r="C26" t="str">
            <v>データ入力</v>
          </cell>
        </row>
        <row r="27">
          <cell r="A27" t="str">
            <v>山田</v>
          </cell>
          <cell r="B27" t="str">
            <v>山田  涼子</v>
          </cell>
          <cell r="C27" t="str">
            <v>データ入力</v>
          </cell>
        </row>
        <row r="28">
          <cell r="A28" t="str">
            <v>藤木</v>
          </cell>
          <cell r="B28" t="str">
            <v>藤木  有希</v>
          </cell>
          <cell r="C28" t="str">
            <v>データ入力</v>
          </cell>
        </row>
        <row r="29">
          <cell r="A29" t="str">
            <v>松田</v>
          </cell>
          <cell r="B29" t="str">
            <v>松田　吉則</v>
          </cell>
          <cell r="C29" t="str">
            <v>上下水道課</v>
          </cell>
          <cell r="D29" t="str">
            <v>次長</v>
          </cell>
          <cell r="E29" t="str">
            <v>測量士</v>
          </cell>
          <cell r="F29" t="str">
            <v>第Ｈ  ９－　１３２号</v>
          </cell>
        </row>
        <row r="30">
          <cell r="A30" t="str">
            <v>中村</v>
          </cell>
          <cell r="B30" t="str">
            <v>中村  太郎</v>
          </cell>
          <cell r="C30" t="str">
            <v>技術開発室</v>
          </cell>
          <cell r="D30" t="str">
            <v>主任</v>
          </cell>
        </row>
        <row r="31">
          <cell r="A31" t="str">
            <v>小柳</v>
          </cell>
          <cell r="B31" t="str">
            <v>小柳  秀彰</v>
          </cell>
          <cell r="C31" t="str">
            <v>技術開発室</v>
          </cell>
          <cell r="D31" t="str">
            <v>主任</v>
          </cell>
        </row>
        <row r="32">
          <cell r="A32" t="str">
            <v>長谷</v>
          </cell>
          <cell r="B32" t="str">
            <v>長谷  光徳</v>
          </cell>
          <cell r="C32" t="str">
            <v>技術開発室</v>
          </cell>
          <cell r="D32" t="str">
            <v>主任</v>
          </cell>
        </row>
        <row r="33">
          <cell r="A33" t="str">
            <v>湯脇</v>
          </cell>
          <cell r="B33" t="str">
            <v>湯脇  正幸</v>
          </cell>
          <cell r="C33" t="str">
            <v>技術開発室</v>
          </cell>
          <cell r="D33" t="str">
            <v>主任</v>
          </cell>
        </row>
        <row r="34">
          <cell r="A34" t="str">
            <v>平岡</v>
          </cell>
          <cell r="B34" t="str">
            <v>平岡     透</v>
          </cell>
          <cell r="C34" t="str">
            <v>画像計測</v>
          </cell>
          <cell r="D34" t="str">
            <v>測量士補</v>
          </cell>
          <cell r="E34" t="str">
            <v>測量士補</v>
          </cell>
          <cell r="F34" t="str">
            <v>第Ｈ10－10676号</v>
          </cell>
        </row>
        <row r="35">
          <cell r="A35" t="str">
            <v>上原</v>
          </cell>
          <cell r="B35" t="str">
            <v>上原賢太郎</v>
          </cell>
          <cell r="C35" t="str">
            <v>技術開発室</v>
          </cell>
          <cell r="D35" t="str">
            <v>第２種情報処理技術者 第22670323号</v>
          </cell>
          <cell r="E35" t="str">
            <v>第２種情報処理技術者 第22670323号</v>
          </cell>
        </row>
        <row r="36">
          <cell r="A36" t="str">
            <v>松永</v>
          </cell>
          <cell r="B36" t="str">
            <v>松永正志郎</v>
          </cell>
          <cell r="C36" t="str">
            <v>技術開発室</v>
          </cell>
          <cell r="D36" t="str">
            <v>第２種情報処理技術者 第22809700号</v>
          </cell>
          <cell r="E36" t="str">
            <v>第２種情報処理技術者 第22809700号</v>
          </cell>
        </row>
        <row r="37">
          <cell r="A37" t="str">
            <v>山本</v>
          </cell>
          <cell r="B37" t="str">
            <v>山本慎太郎</v>
          </cell>
          <cell r="C37" t="str">
            <v>技術開発室</v>
          </cell>
        </row>
        <row r="38">
          <cell r="A38" t="str">
            <v>緒方</v>
          </cell>
          <cell r="B38" t="str">
            <v>緒方  聡美</v>
          </cell>
          <cell r="C38" t="str">
            <v>技術開発室</v>
          </cell>
        </row>
        <row r="39">
          <cell r="A39" t="str">
            <v>林</v>
          </cell>
          <cell r="B39" t="str">
            <v>林     孝一</v>
          </cell>
          <cell r="C39" t="str">
            <v>固定資産管理課</v>
          </cell>
          <cell r="D39" t="str">
            <v>課長</v>
          </cell>
        </row>
        <row r="40">
          <cell r="A40" t="str">
            <v>泊</v>
          </cell>
          <cell r="B40" t="str">
            <v>泊     悦弘</v>
          </cell>
          <cell r="C40" t="str">
            <v>固定資産管理課</v>
          </cell>
          <cell r="D40" t="str">
            <v>主任</v>
          </cell>
        </row>
        <row r="41">
          <cell r="A41" t="str">
            <v>稲田</v>
          </cell>
          <cell r="B41" t="str">
            <v>稲田  隆志</v>
          </cell>
          <cell r="C41" t="str">
            <v>固定資産管理課</v>
          </cell>
        </row>
        <row r="42">
          <cell r="A42" t="str">
            <v>大津</v>
          </cell>
          <cell r="B42" t="str">
            <v>大津  和彦</v>
          </cell>
          <cell r="C42" t="str">
            <v>固定資産管理課</v>
          </cell>
        </row>
        <row r="43">
          <cell r="A43" t="str">
            <v>黒木</v>
          </cell>
          <cell r="B43" t="str">
            <v>黒木  英雄</v>
          </cell>
          <cell r="C43" t="str">
            <v>固定資産管理課</v>
          </cell>
          <cell r="D43" t="str">
            <v>主任</v>
          </cell>
        </row>
        <row r="44">
          <cell r="A44" t="str">
            <v>木梨</v>
          </cell>
          <cell r="B44" t="str">
            <v>木梨亜希子</v>
          </cell>
          <cell r="C44" t="str">
            <v>固定資産管理課</v>
          </cell>
        </row>
        <row r="45">
          <cell r="A45" t="str">
            <v>山田部長</v>
          </cell>
          <cell r="B45" t="str">
            <v>山田  博道</v>
          </cell>
          <cell r="C45" t="str">
            <v>製  図  課</v>
          </cell>
          <cell r="D45" t="str">
            <v>部長</v>
          </cell>
          <cell r="E45" t="str">
            <v>測量士補</v>
          </cell>
          <cell r="F45" t="str">
            <v>第　　　 ３８４７３号</v>
          </cell>
        </row>
        <row r="46">
          <cell r="A46" t="str">
            <v>祐下</v>
          </cell>
          <cell r="B46" t="str">
            <v>祐下     明</v>
          </cell>
          <cell r="C46" t="str">
            <v>製  図  課</v>
          </cell>
          <cell r="D46" t="str">
            <v>課長補佐</v>
          </cell>
          <cell r="E46" t="str">
            <v>測量士補</v>
          </cell>
          <cell r="F46" t="str">
            <v>第Ｈ  ７－８８５３号</v>
          </cell>
        </row>
        <row r="47">
          <cell r="A47" t="str">
            <v>蓮山</v>
          </cell>
          <cell r="B47" t="str">
            <v>蓮山  祐子</v>
          </cell>
          <cell r="C47" t="str">
            <v>製  図  課</v>
          </cell>
          <cell r="D47" t="str">
            <v>主任</v>
          </cell>
          <cell r="E47" t="str">
            <v>地図製図専門技術２級 第２４５２号</v>
          </cell>
        </row>
        <row r="48">
          <cell r="A48" t="str">
            <v>権藤</v>
          </cell>
          <cell r="B48" t="str">
            <v>権藤  涼子</v>
          </cell>
          <cell r="C48" t="str">
            <v>製  図  課</v>
          </cell>
          <cell r="D48" t="str">
            <v>測量士補</v>
          </cell>
          <cell r="E48" t="str">
            <v>測量士補</v>
          </cell>
          <cell r="F48" t="str">
            <v>第Ｈ  ５－３０７４号</v>
          </cell>
        </row>
        <row r="49">
          <cell r="A49" t="str">
            <v>濱田</v>
          </cell>
          <cell r="B49" t="str">
            <v>濱田ちなみ</v>
          </cell>
          <cell r="C49" t="str">
            <v>製  図  課</v>
          </cell>
          <cell r="D49" t="str">
            <v>地図製図専門技術２級 第２７３１号</v>
          </cell>
          <cell r="E49" t="str">
            <v>地図製図専門技術２級 第２７３１号</v>
          </cell>
        </row>
        <row r="50">
          <cell r="A50" t="str">
            <v>岡村</v>
          </cell>
          <cell r="B50" t="str">
            <v>岡村  隆二</v>
          </cell>
          <cell r="C50" t="str">
            <v>上下水道課</v>
          </cell>
          <cell r="D50" t="str">
            <v>課長</v>
          </cell>
        </row>
        <row r="51">
          <cell r="A51" t="str">
            <v>進</v>
          </cell>
          <cell r="B51" t="str">
            <v>進    啓俊</v>
          </cell>
          <cell r="C51" t="str">
            <v>営業部</v>
          </cell>
          <cell r="D51" t="str">
            <v>主任</v>
          </cell>
        </row>
        <row r="52">
          <cell r="A52" t="str">
            <v>針本</v>
          </cell>
          <cell r="B52" t="str">
            <v>針本    哲</v>
          </cell>
          <cell r="C52" t="str">
            <v>上下水道課</v>
          </cell>
        </row>
        <row r="53">
          <cell r="A53" t="str">
            <v>田崎</v>
          </cell>
          <cell r="B53" t="str">
            <v>田崎  兼一</v>
          </cell>
          <cell r="C53" t="str">
            <v>上下水道課</v>
          </cell>
        </row>
        <row r="54">
          <cell r="A54" t="str">
            <v>梅津</v>
          </cell>
          <cell r="B54" t="str">
            <v>梅津  謙二</v>
          </cell>
          <cell r="C54" t="str">
            <v>メディア課</v>
          </cell>
          <cell r="D54" t="str">
            <v>課長</v>
          </cell>
          <cell r="E54" t="str">
            <v>測量士</v>
          </cell>
          <cell r="F54" t="str">
            <v>第Ｈ  ９－２７５７号</v>
          </cell>
        </row>
        <row r="55">
          <cell r="A55" t="str">
            <v>金子</v>
          </cell>
          <cell r="B55" t="str">
            <v>金子  敏光</v>
          </cell>
          <cell r="C55" t="str">
            <v>メディア課</v>
          </cell>
          <cell r="D55" t="str">
            <v>主任</v>
          </cell>
          <cell r="E55" t="str">
            <v>地図製図専門技術２級 第１９６６号</v>
          </cell>
        </row>
      </sheetData>
      <sheetData sheetId="10" refreshError="1">
        <row r="2">
          <cell r="A2" t="str">
            <v>河津　敏明</v>
          </cell>
          <cell r="B2" t="str">
            <v>測量士</v>
          </cell>
          <cell r="C2" t="str">
            <v>第Ｓ４７－３３７１号</v>
          </cell>
          <cell r="D2" t="str">
            <v>測量士</v>
          </cell>
          <cell r="E2" t="str">
            <v>第Ｓ４７－３３７１号</v>
          </cell>
        </row>
        <row r="3">
          <cell r="A3" t="str">
            <v>是石  幸男</v>
          </cell>
          <cell r="B3" t="str">
            <v>部長</v>
          </cell>
          <cell r="C3" t="str">
            <v>部長</v>
          </cell>
          <cell r="D3" t="str">
            <v>測量士</v>
          </cell>
          <cell r="E3" t="str">
            <v>第Ｓ５１－１０１０号</v>
          </cell>
        </row>
        <row r="4">
          <cell r="A4" t="str">
            <v>中野  義孝</v>
          </cell>
          <cell r="B4" t="str">
            <v>営業部２課</v>
          </cell>
          <cell r="C4" t="str">
            <v>課長</v>
          </cell>
          <cell r="D4" t="str">
            <v>測量士</v>
          </cell>
          <cell r="E4" t="str">
            <v>第Ｓ５２－　５１１号</v>
          </cell>
        </row>
        <row r="5">
          <cell r="A5" t="str">
            <v>高橋　　 巌</v>
          </cell>
          <cell r="B5" t="str">
            <v>画像計測</v>
          </cell>
          <cell r="C5" t="str">
            <v>次長</v>
          </cell>
          <cell r="D5" t="str">
            <v>測量士</v>
          </cell>
          <cell r="E5" t="str">
            <v>第Ｈ  ３－１５２３号</v>
          </cell>
        </row>
        <row r="6">
          <cell r="A6" t="str">
            <v>白水  寿一</v>
          </cell>
          <cell r="B6" t="str">
            <v>画像計測</v>
          </cell>
          <cell r="C6" t="str">
            <v>課長補佐</v>
          </cell>
          <cell r="D6" t="str">
            <v>測量士</v>
          </cell>
          <cell r="E6" t="str">
            <v>第Ｈ  ６－１５４５号</v>
          </cell>
        </row>
        <row r="7">
          <cell r="A7" t="str">
            <v>廣島  義弘</v>
          </cell>
          <cell r="B7" t="str">
            <v>画像計測</v>
          </cell>
          <cell r="C7" t="str">
            <v>主任</v>
          </cell>
          <cell r="D7" t="str">
            <v>測量士</v>
          </cell>
          <cell r="E7" t="str">
            <v>第Ｈ  ７－　８３０号</v>
          </cell>
        </row>
        <row r="8">
          <cell r="A8" t="str">
            <v>辻    久弘</v>
          </cell>
          <cell r="B8" t="str">
            <v>画像計測</v>
          </cell>
          <cell r="C8" t="str">
            <v>主任</v>
          </cell>
          <cell r="D8" t="str">
            <v>測量士</v>
          </cell>
          <cell r="E8" t="str">
            <v>第Ｈ１０－　９２７号</v>
          </cell>
        </row>
        <row r="9">
          <cell r="A9" t="str">
            <v>大城  一郎</v>
          </cell>
          <cell r="B9" t="str">
            <v>画像計測</v>
          </cell>
          <cell r="C9" t="str">
            <v>主任</v>
          </cell>
          <cell r="D9" t="str">
            <v>測量士</v>
          </cell>
          <cell r="E9" t="str">
            <v>第Ｈ  ５－　９７７号</v>
          </cell>
        </row>
        <row r="10">
          <cell r="A10" t="str">
            <v>前田  和博</v>
          </cell>
          <cell r="B10" t="str">
            <v>画像計測</v>
          </cell>
          <cell r="C10" t="str">
            <v>　　　　</v>
          </cell>
        </row>
        <row r="11">
          <cell r="A11" t="str">
            <v>野辺  直樹</v>
          </cell>
          <cell r="B11" t="str">
            <v>画像計測</v>
          </cell>
          <cell r="C11" t="str">
            <v>　　　　</v>
          </cell>
          <cell r="D11" t="str">
            <v>測量士補</v>
          </cell>
          <cell r="E11" t="str">
            <v>第Ｈ  ３－２４９８号</v>
          </cell>
        </row>
        <row r="12">
          <cell r="A12" t="str">
            <v>田中     実</v>
          </cell>
          <cell r="B12" t="str">
            <v>画像計測</v>
          </cell>
          <cell r="C12" t="str">
            <v>　　　　</v>
          </cell>
          <cell r="D12" t="str">
            <v>測量士補</v>
          </cell>
          <cell r="E12" t="str">
            <v>第Ｈ  ６－７５６０号</v>
          </cell>
        </row>
        <row r="13">
          <cell r="A13" t="str">
            <v>植木  博文</v>
          </cell>
          <cell r="B13" t="str">
            <v>画像計測</v>
          </cell>
          <cell r="C13" t="str">
            <v>主任</v>
          </cell>
          <cell r="D13" t="str">
            <v>測量士</v>
          </cell>
          <cell r="E13" t="str">
            <v>第Ｈ  ８－１３９８号</v>
          </cell>
        </row>
        <row r="14">
          <cell r="A14" t="str">
            <v>花田  匡史</v>
          </cell>
          <cell r="B14" t="str">
            <v>画像計測</v>
          </cell>
          <cell r="C14" t="str">
            <v>　　　　</v>
          </cell>
          <cell r="D14" t="str">
            <v>測量士</v>
          </cell>
          <cell r="E14" t="str">
            <v>第Ｈ１０－４７７７号</v>
          </cell>
        </row>
        <row r="15">
          <cell r="A15" t="str">
            <v>山田  泰久</v>
          </cell>
          <cell r="B15" t="str">
            <v>画像計測</v>
          </cell>
          <cell r="C15" t="str">
            <v>　　　　</v>
          </cell>
          <cell r="D15" t="str">
            <v>測量士補</v>
          </cell>
          <cell r="E15" t="str">
            <v>第Ｈ１１－６５４５号</v>
          </cell>
        </row>
        <row r="16">
          <cell r="A16" t="str">
            <v>小金丸紀子</v>
          </cell>
          <cell r="B16" t="str">
            <v>画像計測</v>
          </cell>
          <cell r="C16" t="str">
            <v>　　　　</v>
          </cell>
        </row>
        <row r="17">
          <cell r="A17" t="str">
            <v>倉守  晶子</v>
          </cell>
          <cell r="B17" t="str">
            <v>画像計測</v>
          </cell>
          <cell r="C17" t="str">
            <v>　　　　</v>
          </cell>
        </row>
        <row r="18">
          <cell r="A18" t="str">
            <v xml:space="preserve">藤田    剛 </v>
          </cell>
          <cell r="B18" t="str">
            <v>データ入力</v>
          </cell>
          <cell r="C18" t="str">
            <v>課長補佐</v>
          </cell>
        </row>
        <row r="19">
          <cell r="A19" t="str">
            <v>阿比留幸治</v>
          </cell>
          <cell r="B19" t="str">
            <v>データ入力</v>
          </cell>
          <cell r="C19" t="str">
            <v>　　　　</v>
          </cell>
        </row>
        <row r="20">
          <cell r="A20" t="str">
            <v>杉     拓郎</v>
          </cell>
          <cell r="B20" t="str">
            <v>データ入力</v>
          </cell>
          <cell r="C20" t="str">
            <v>　　　　</v>
          </cell>
        </row>
        <row r="21">
          <cell r="A21" t="str">
            <v>奥園     剛</v>
          </cell>
          <cell r="B21" t="str">
            <v>データ入力</v>
          </cell>
          <cell r="C21" t="str">
            <v>　　　　</v>
          </cell>
          <cell r="D21" t="str">
            <v>第２種情報処理技術者 第22618429号</v>
          </cell>
        </row>
        <row r="22">
          <cell r="A22" t="str">
            <v>谷口健太朗</v>
          </cell>
          <cell r="B22" t="str">
            <v>データ入力</v>
          </cell>
          <cell r="C22" t="str">
            <v>　　　　</v>
          </cell>
        </row>
        <row r="23">
          <cell r="A23" t="str">
            <v>赤間     豪</v>
          </cell>
          <cell r="B23" t="str">
            <v>データ入力</v>
          </cell>
          <cell r="C23" t="str">
            <v>　　　　</v>
          </cell>
        </row>
        <row r="24">
          <cell r="A24" t="str">
            <v>藤     庸介</v>
          </cell>
          <cell r="B24" t="str">
            <v>データ入力</v>
          </cell>
          <cell r="C24" t="str">
            <v>　　　　</v>
          </cell>
          <cell r="D24" t="str">
            <v>測量士補</v>
          </cell>
          <cell r="E24" t="str">
            <v>第Ｈ１１－７９５０号</v>
          </cell>
        </row>
        <row r="25">
          <cell r="A25" t="str">
            <v>古賀絵里子</v>
          </cell>
          <cell r="B25" t="str">
            <v>データ入力</v>
          </cell>
          <cell r="C25" t="str">
            <v>　　　　</v>
          </cell>
        </row>
        <row r="26">
          <cell r="A26" t="str">
            <v>真野めぐみ</v>
          </cell>
          <cell r="B26" t="str">
            <v>データ入力</v>
          </cell>
          <cell r="C26" t="str">
            <v>　　　　</v>
          </cell>
        </row>
        <row r="27">
          <cell r="A27" t="str">
            <v>山田  涼子</v>
          </cell>
          <cell r="B27" t="str">
            <v>データ入力</v>
          </cell>
          <cell r="C27" t="str">
            <v>　　　　</v>
          </cell>
        </row>
        <row r="28">
          <cell r="A28" t="str">
            <v>藤木  有希</v>
          </cell>
          <cell r="B28" t="str">
            <v>データ入力</v>
          </cell>
          <cell r="C28" t="str">
            <v>　　　　</v>
          </cell>
        </row>
        <row r="29">
          <cell r="A29" t="str">
            <v>松田　吉則</v>
          </cell>
          <cell r="B29" t="str">
            <v>上下水道課</v>
          </cell>
          <cell r="C29" t="str">
            <v>次長</v>
          </cell>
          <cell r="D29" t="str">
            <v>測量士</v>
          </cell>
          <cell r="E29" t="str">
            <v>第Ｈ  ９－　１３２号</v>
          </cell>
        </row>
        <row r="30">
          <cell r="A30" t="str">
            <v>中村  太郎</v>
          </cell>
          <cell r="B30" t="str">
            <v>技術開発室</v>
          </cell>
          <cell r="C30" t="str">
            <v>主任</v>
          </cell>
        </row>
        <row r="31">
          <cell r="A31" t="str">
            <v>小柳  秀彰</v>
          </cell>
          <cell r="B31" t="str">
            <v>技術開発室</v>
          </cell>
          <cell r="C31" t="str">
            <v>主任</v>
          </cell>
        </row>
        <row r="32">
          <cell r="A32" t="str">
            <v>長谷  光徳</v>
          </cell>
          <cell r="B32" t="str">
            <v>技術開発室</v>
          </cell>
          <cell r="C32" t="str">
            <v>主任</v>
          </cell>
        </row>
        <row r="33">
          <cell r="A33" t="str">
            <v>湯脇  正幸</v>
          </cell>
          <cell r="B33" t="str">
            <v>技術開発室</v>
          </cell>
          <cell r="C33" t="str">
            <v>主任</v>
          </cell>
        </row>
        <row r="34">
          <cell r="A34" t="str">
            <v>平岡     透</v>
          </cell>
          <cell r="B34" t="str">
            <v>画像計測</v>
          </cell>
          <cell r="C34" t="str">
            <v>　　　　</v>
          </cell>
          <cell r="D34" t="str">
            <v>測量士補</v>
          </cell>
          <cell r="E34" t="str">
            <v>第Ｈ10－10676号</v>
          </cell>
        </row>
        <row r="35">
          <cell r="A35" t="str">
            <v>上原賢太郎</v>
          </cell>
          <cell r="B35" t="str">
            <v>技術開発室</v>
          </cell>
          <cell r="C35" t="str">
            <v>　　　　</v>
          </cell>
          <cell r="D35" t="str">
            <v>第２種情報処理技術者 第22670323号</v>
          </cell>
        </row>
        <row r="36">
          <cell r="A36" t="str">
            <v>松永正志郎</v>
          </cell>
          <cell r="B36" t="str">
            <v>技術開発室</v>
          </cell>
          <cell r="C36" t="str">
            <v>　　　　</v>
          </cell>
          <cell r="D36" t="str">
            <v>第２種情報処理技術者 第22809700号</v>
          </cell>
        </row>
        <row r="37">
          <cell r="A37" t="str">
            <v>山本慎太郎</v>
          </cell>
          <cell r="B37" t="str">
            <v>技術開発室</v>
          </cell>
          <cell r="C37" t="str">
            <v>　　　　</v>
          </cell>
        </row>
        <row r="38">
          <cell r="A38" t="str">
            <v>緒方  聡美</v>
          </cell>
          <cell r="B38" t="str">
            <v>技術開発室</v>
          </cell>
          <cell r="C38" t="str">
            <v>　　　　</v>
          </cell>
        </row>
        <row r="39">
          <cell r="A39" t="str">
            <v>林     孝一</v>
          </cell>
          <cell r="B39" t="str">
            <v>固定資産管理課</v>
          </cell>
          <cell r="C39" t="str">
            <v>課長</v>
          </cell>
        </row>
        <row r="40">
          <cell r="A40" t="str">
            <v>泊     悦弘</v>
          </cell>
          <cell r="B40" t="str">
            <v>固定資産管理課</v>
          </cell>
          <cell r="C40" t="str">
            <v>主任</v>
          </cell>
        </row>
        <row r="41">
          <cell r="A41" t="str">
            <v>稲田  隆志</v>
          </cell>
          <cell r="B41" t="str">
            <v>固定資産管理課</v>
          </cell>
          <cell r="C41" t="str">
            <v>　　　　</v>
          </cell>
        </row>
        <row r="42">
          <cell r="A42" t="str">
            <v>大津  和彦</v>
          </cell>
          <cell r="B42" t="str">
            <v>固定資産管理課</v>
          </cell>
          <cell r="C42" t="str">
            <v>　　　　</v>
          </cell>
        </row>
        <row r="43">
          <cell r="A43" t="str">
            <v>黒木  英雄</v>
          </cell>
          <cell r="B43" t="str">
            <v>固定資産管理課</v>
          </cell>
          <cell r="C43" t="str">
            <v>主任</v>
          </cell>
        </row>
        <row r="44">
          <cell r="A44" t="str">
            <v>木梨亜希子</v>
          </cell>
          <cell r="B44" t="str">
            <v>固定資産管理課</v>
          </cell>
          <cell r="C44" t="str">
            <v>　　　　</v>
          </cell>
        </row>
        <row r="45">
          <cell r="A45" t="str">
            <v>山田  博道</v>
          </cell>
          <cell r="B45" t="str">
            <v>製  図  課</v>
          </cell>
          <cell r="C45" t="str">
            <v>部長</v>
          </cell>
          <cell r="D45" t="str">
            <v>測量士補</v>
          </cell>
          <cell r="E45" t="str">
            <v>第　　　 ３８４７３号</v>
          </cell>
        </row>
        <row r="46">
          <cell r="A46" t="str">
            <v>祐下     明</v>
          </cell>
          <cell r="B46" t="str">
            <v>製  図  課</v>
          </cell>
          <cell r="C46" t="str">
            <v>課長補佐</v>
          </cell>
          <cell r="D46" t="str">
            <v>測量士補</v>
          </cell>
          <cell r="E46" t="str">
            <v>第Ｈ  ７－８８５３号</v>
          </cell>
        </row>
        <row r="47">
          <cell r="A47" t="str">
            <v>蓮山  祐子</v>
          </cell>
          <cell r="B47" t="str">
            <v>製  図  課</v>
          </cell>
          <cell r="C47" t="str">
            <v>主任</v>
          </cell>
          <cell r="D47" t="str">
            <v>地図製図専門技術２級 第２４５２号</v>
          </cell>
        </row>
        <row r="48">
          <cell r="A48" t="str">
            <v>権藤  涼子</v>
          </cell>
          <cell r="B48" t="str">
            <v>製  図  課</v>
          </cell>
          <cell r="C48" t="str">
            <v>　　　　</v>
          </cell>
          <cell r="D48" t="str">
            <v>測量士補</v>
          </cell>
          <cell r="E48" t="str">
            <v>第Ｈ  ５－３０７４号</v>
          </cell>
        </row>
        <row r="49">
          <cell r="A49" t="str">
            <v>濱田ちなみ</v>
          </cell>
          <cell r="B49" t="str">
            <v>製  図  課</v>
          </cell>
          <cell r="C49" t="str">
            <v>　　　　</v>
          </cell>
          <cell r="D49" t="str">
            <v>地図製図専門技術２級 第２７３１号</v>
          </cell>
        </row>
        <row r="50">
          <cell r="A50" t="str">
            <v>岡村  隆二</v>
          </cell>
          <cell r="B50" t="str">
            <v>上下水道課</v>
          </cell>
          <cell r="C50" t="str">
            <v>課長</v>
          </cell>
        </row>
        <row r="51">
          <cell r="A51" t="str">
            <v>進    啓俊</v>
          </cell>
          <cell r="B51" t="str">
            <v>営業部</v>
          </cell>
          <cell r="C51" t="str">
            <v>主任</v>
          </cell>
        </row>
        <row r="52">
          <cell r="A52" t="str">
            <v>針本    哲</v>
          </cell>
          <cell r="B52" t="str">
            <v>上下水道課</v>
          </cell>
          <cell r="C52" t="str">
            <v>　　　　</v>
          </cell>
        </row>
        <row r="53">
          <cell r="A53" t="str">
            <v>田崎  兼一</v>
          </cell>
          <cell r="B53" t="str">
            <v>上下水道課</v>
          </cell>
          <cell r="C53" t="str">
            <v>　　　　</v>
          </cell>
        </row>
        <row r="54">
          <cell r="A54" t="str">
            <v>梅津  謙二</v>
          </cell>
          <cell r="B54" t="str">
            <v>メディア課</v>
          </cell>
          <cell r="C54" t="str">
            <v>課長</v>
          </cell>
          <cell r="D54" t="str">
            <v>測量士</v>
          </cell>
          <cell r="E54" t="str">
            <v>第Ｈ  ９－２７５７号</v>
          </cell>
        </row>
        <row r="55">
          <cell r="A55" t="str">
            <v>金子  敏光</v>
          </cell>
          <cell r="B55" t="str">
            <v>メディア課</v>
          </cell>
          <cell r="C55" t="str">
            <v>主任</v>
          </cell>
          <cell r="D55" t="str">
            <v>地図製図専門技術２級 第１９６６号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人件費･補正等"/>
      <sheetName val="表紙"/>
      <sheetName val="H15人件費"/>
      <sheetName val="人件費"/>
      <sheetName val="Sheet2"/>
      <sheetName val="Sheet3"/>
      <sheetName val="単価"/>
      <sheetName val="鏡"/>
      <sheetName val="内訳"/>
      <sheetName val="計画準備"/>
      <sheetName val="竣工図の点検"/>
      <sheetName val="現地調査"/>
      <sheetName val="編集"/>
      <sheetName val="原図作成"/>
      <sheetName val="平面計画準備"/>
      <sheetName val="道路現況調査"/>
      <sheetName val="台帳図作成"/>
      <sheetName val="調書計画準備"/>
      <sheetName val="測定基図作成"/>
      <sheetName val="データ作成"/>
      <sheetName val="座標測定"/>
      <sheetName val="計算処理"/>
      <sheetName val="調書作成"/>
      <sheetName val="総括表の更新"/>
      <sheetName val="点検整理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"/>
      <sheetName val="ﾌﾞﾛｯｸ諸元"/>
      <sheetName val="データ"/>
      <sheetName val="結果"/>
    </sheetNames>
    <sheetDataSet>
      <sheetData sheetId="0"/>
      <sheetData sheetId="1">
        <row r="3">
          <cell r="G3" t="str">
            <v>[BT]</v>
          </cell>
          <cell r="H3" t="str">
            <v>[BW]</v>
          </cell>
          <cell r="I3" t="str">
            <v>[Bh]</v>
          </cell>
          <cell r="J3" t="str">
            <v>[Bb]</v>
          </cell>
          <cell r="K3" t="str">
            <v>[BL]</v>
          </cell>
          <cell r="L3" t="str">
            <v>[BL2]</v>
          </cell>
          <cell r="M3" t="str">
            <v>[BL3]</v>
          </cell>
        </row>
        <row r="4">
          <cell r="G4" t="str">
            <v>型     式</v>
          </cell>
          <cell r="H4" t="str">
            <v>実重量</v>
          </cell>
          <cell r="I4" t="str">
            <v>高   さ</v>
          </cell>
          <cell r="J4" t="str">
            <v>幅</v>
          </cell>
          <cell r="K4" t="str">
            <v>２個並び</v>
          </cell>
          <cell r="L4" t="str">
            <v>３個並び</v>
          </cell>
          <cell r="M4" t="str">
            <v>３個並び</v>
          </cell>
        </row>
        <row r="5">
          <cell r="H5" t="str">
            <v>W(t/個)</v>
          </cell>
          <cell r="I5" t="str">
            <v>ｈ(m)</v>
          </cell>
          <cell r="J5" t="str">
            <v>Ｂ(m)</v>
          </cell>
          <cell r="K5" t="str">
            <v>２・Ｌ+α</v>
          </cell>
          <cell r="L5" t="str">
            <v>３・Ｌ+α</v>
          </cell>
          <cell r="M5" t="str">
            <v>４・Ｌ+α</v>
          </cell>
        </row>
        <row r="6">
          <cell r="G6" t="str">
            <v>10～100kg</v>
          </cell>
          <cell r="H6">
            <v>0.1</v>
          </cell>
          <cell r="I6">
            <v>1.0000000000000001E-5</v>
          </cell>
          <cell r="K6">
            <v>2</v>
          </cell>
          <cell r="L6">
            <v>2.5</v>
          </cell>
          <cell r="M6">
            <v>23</v>
          </cell>
        </row>
        <row r="7">
          <cell r="G7" t="str">
            <v>200kg内外</v>
          </cell>
          <cell r="H7">
            <v>0.2</v>
          </cell>
          <cell r="I7">
            <v>0.5</v>
          </cell>
          <cell r="K7">
            <v>2</v>
          </cell>
          <cell r="L7">
            <v>2.5</v>
          </cell>
          <cell r="M7">
            <v>23</v>
          </cell>
        </row>
        <row r="8">
          <cell r="G8" t="str">
            <v>500kg内外</v>
          </cell>
          <cell r="H8">
            <v>0.5</v>
          </cell>
          <cell r="I8">
            <v>0.7</v>
          </cell>
          <cell r="K8">
            <v>2</v>
          </cell>
          <cell r="L8">
            <v>2.5</v>
          </cell>
          <cell r="M8">
            <v>23</v>
          </cell>
        </row>
        <row r="22">
          <cell r="G22">
            <v>0.5</v>
          </cell>
          <cell r="H22">
            <v>0.502</v>
          </cell>
          <cell r="I22">
            <v>0.47599999999999998</v>
          </cell>
          <cell r="J22">
            <v>0.86699999999999999</v>
          </cell>
          <cell r="K22">
            <v>1.78</v>
          </cell>
          <cell r="L22">
            <v>2.69</v>
          </cell>
          <cell r="M22">
            <v>3.6</v>
          </cell>
        </row>
        <row r="23">
          <cell r="G23">
            <v>1</v>
          </cell>
          <cell r="H23">
            <v>1.0009999999999999</v>
          </cell>
          <cell r="I23">
            <v>0.6</v>
          </cell>
          <cell r="J23">
            <v>1.091</v>
          </cell>
          <cell r="K23">
            <v>2.2400000000000002</v>
          </cell>
          <cell r="L23">
            <v>3.38</v>
          </cell>
          <cell r="M23">
            <v>4.53</v>
          </cell>
        </row>
        <row r="24">
          <cell r="G24">
            <v>2</v>
          </cell>
          <cell r="H24">
            <v>2</v>
          </cell>
          <cell r="I24">
            <v>0.75600000000000001</v>
          </cell>
          <cell r="J24">
            <v>1.3740000000000001</v>
          </cell>
          <cell r="K24">
            <v>2.82</v>
          </cell>
          <cell r="L24">
            <v>4.26</v>
          </cell>
          <cell r="M24">
            <v>5.7</v>
          </cell>
        </row>
        <row r="25">
          <cell r="G25">
            <v>3</v>
          </cell>
          <cell r="H25">
            <v>3.0019999999999998</v>
          </cell>
          <cell r="I25">
            <v>0.86499999999999999</v>
          </cell>
          <cell r="J25">
            <v>1.573</v>
          </cell>
          <cell r="K25">
            <v>3.22</v>
          </cell>
          <cell r="L25">
            <v>4.88</v>
          </cell>
          <cell r="M25">
            <v>6.53</v>
          </cell>
        </row>
        <row r="26">
          <cell r="G26">
            <v>4</v>
          </cell>
          <cell r="H26">
            <v>4.0119999999999996</v>
          </cell>
          <cell r="I26">
            <v>0.95299999999999996</v>
          </cell>
          <cell r="J26">
            <v>1.7330000000000001</v>
          </cell>
          <cell r="K26">
            <v>3.55</v>
          </cell>
          <cell r="L26">
            <v>5.37</v>
          </cell>
          <cell r="M26">
            <v>7.19</v>
          </cell>
        </row>
        <row r="27">
          <cell r="G27">
            <v>5</v>
          </cell>
          <cell r="H27">
            <v>5.008</v>
          </cell>
          <cell r="I27">
            <v>1.026</v>
          </cell>
          <cell r="J27">
            <v>1.8660000000000001</v>
          </cell>
          <cell r="K27">
            <v>3.83</v>
          </cell>
          <cell r="L27">
            <v>5.78</v>
          </cell>
          <cell r="M27">
            <v>7.74</v>
          </cell>
        </row>
        <row r="28">
          <cell r="G28">
            <v>6</v>
          </cell>
          <cell r="H28">
            <v>6.0019999999999998</v>
          </cell>
          <cell r="I28">
            <v>1.0900000000000001</v>
          </cell>
          <cell r="J28">
            <v>1.982</v>
          </cell>
          <cell r="K28">
            <v>4.0599999999999996</v>
          </cell>
          <cell r="L28">
            <v>6.14</v>
          </cell>
          <cell r="M28">
            <v>8.23</v>
          </cell>
        </row>
        <row r="29">
          <cell r="G29">
            <v>8</v>
          </cell>
          <cell r="H29">
            <v>8.0190000000000001</v>
          </cell>
          <cell r="I29">
            <v>1.2</v>
          </cell>
          <cell r="J29">
            <v>2.1829999999999998</v>
          </cell>
          <cell r="K29">
            <v>4.4800000000000004</v>
          </cell>
          <cell r="L29">
            <v>6.77</v>
          </cell>
          <cell r="M29">
            <v>9.06</v>
          </cell>
        </row>
        <row r="30">
          <cell r="G30">
            <v>10</v>
          </cell>
          <cell r="H30">
            <v>10.004</v>
          </cell>
          <cell r="I30">
            <v>1.2929999999999999</v>
          </cell>
          <cell r="J30">
            <v>2.35</v>
          </cell>
          <cell r="K30">
            <v>4.82</v>
          </cell>
          <cell r="L30">
            <v>7.28</v>
          </cell>
          <cell r="M30">
            <v>9.75</v>
          </cell>
        </row>
        <row r="31">
          <cell r="G31">
            <v>12</v>
          </cell>
          <cell r="H31">
            <v>12.016</v>
          </cell>
          <cell r="I31">
            <v>1.373</v>
          </cell>
          <cell r="J31">
            <v>2.4980000000000002</v>
          </cell>
          <cell r="K31">
            <v>5.12</v>
          </cell>
          <cell r="L31">
            <v>7.74</v>
          </cell>
          <cell r="M31">
            <v>10.37</v>
          </cell>
        </row>
        <row r="32">
          <cell r="G32">
            <v>15</v>
          </cell>
          <cell r="H32">
            <v>15.003</v>
          </cell>
          <cell r="I32">
            <v>1.4790000000000001</v>
          </cell>
          <cell r="J32">
            <v>2.69</v>
          </cell>
          <cell r="K32">
            <v>5.51</v>
          </cell>
          <cell r="L32">
            <v>8.34</v>
          </cell>
          <cell r="M32">
            <v>11.16</v>
          </cell>
        </row>
        <row r="33">
          <cell r="G33">
            <v>20</v>
          </cell>
          <cell r="H33">
            <v>20.032</v>
          </cell>
          <cell r="I33">
            <v>1.6279999999999999</v>
          </cell>
          <cell r="J33">
            <v>2.9620000000000002</v>
          </cell>
          <cell r="K33">
            <v>6.07</v>
          </cell>
          <cell r="L33">
            <v>9.18</v>
          </cell>
          <cell r="M33">
            <v>12.29</v>
          </cell>
        </row>
        <row r="34">
          <cell r="G34">
            <v>30</v>
          </cell>
          <cell r="H34">
            <v>30.030999999999999</v>
          </cell>
          <cell r="I34">
            <v>1.865</v>
          </cell>
          <cell r="J34">
            <v>3.39</v>
          </cell>
          <cell r="K34">
            <v>6.95</v>
          </cell>
          <cell r="L34">
            <v>10.51</v>
          </cell>
          <cell r="M34">
            <v>14.07</v>
          </cell>
        </row>
        <row r="35">
          <cell r="G35">
            <v>35</v>
          </cell>
          <cell r="H35">
            <v>35.014000000000003</v>
          </cell>
          <cell r="I35">
            <v>1.962</v>
          </cell>
          <cell r="J35">
            <v>3.5680000000000001</v>
          </cell>
          <cell r="K35">
            <v>7.31</v>
          </cell>
          <cell r="L35">
            <v>11.06</v>
          </cell>
          <cell r="M35">
            <v>14.81</v>
          </cell>
        </row>
        <row r="36">
          <cell r="G36">
            <v>50</v>
          </cell>
          <cell r="H36">
            <v>53.036000000000001</v>
          </cell>
          <cell r="I36">
            <v>2.2549999999999999</v>
          </cell>
          <cell r="J36">
            <v>4.0999999999999996</v>
          </cell>
          <cell r="K36">
            <v>8.41</v>
          </cell>
          <cell r="L36">
            <v>12.71</v>
          </cell>
          <cell r="M36">
            <v>17.02</v>
          </cell>
        </row>
        <row r="38">
          <cell r="G38">
            <v>1</v>
          </cell>
          <cell r="H38">
            <v>1</v>
          </cell>
          <cell r="I38">
            <v>0.63</v>
          </cell>
          <cell r="J38">
            <v>1.1499999999999999</v>
          </cell>
          <cell r="K38">
            <v>2.3199999999999998</v>
          </cell>
          <cell r="L38">
            <v>3.5</v>
          </cell>
          <cell r="M38">
            <v>4.67</v>
          </cell>
        </row>
        <row r="39">
          <cell r="G39">
            <v>2</v>
          </cell>
          <cell r="H39">
            <v>2</v>
          </cell>
          <cell r="I39">
            <v>0.79</v>
          </cell>
          <cell r="J39">
            <v>1.45</v>
          </cell>
          <cell r="K39">
            <v>2.93</v>
          </cell>
          <cell r="L39">
            <v>4.41</v>
          </cell>
          <cell r="M39">
            <v>5.89</v>
          </cell>
        </row>
        <row r="40">
          <cell r="G40">
            <v>3</v>
          </cell>
          <cell r="H40">
            <v>3</v>
          </cell>
          <cell r="I40">
            <v>0.91</v>
          </cell>
          <cell r="J40">
            <v>1.66</v>
          </cell>
          <cell r="K40">
            <v>3.35</v>
          </cell>
          <cell r="L40">
            <v>5.05</v>
          </cell>
          <cell r="M40">
            <v>6.74</v>
          </cell>
        </row>
        <row r="41">
          <cell r="G41">
            <v>4</v>
          </cell>
          <cell r="H41">
            <v>4</v>
          </cell>
          <cell r="I41">
            <v>1</v>
          </cell>
          <cell r="J41">
            <v>1.82</v>
          </cell>
          <cell r="K41">
            <v>3.68</v>
          </cell>
          <cell r="L41">
            <v>5.53</v>
          </cell>
          <cell r="M41">
            <v>7.39</v>
          </cell>
        </row>
        <row r="42">
          <cell r="G42">
            <v>6</v>
          </cell>
          <cell r="H42">
            <v>6.01</v>
          </cell>
          <cell r="I42">
            <v>1.1499999999999999</v>
          </cell>
          <cell r="J42">
            <v>2.09</v>
          </cell>
          <cell r="K42">
            <v>4.22</v>
          </cell>
          <cell r="L42">
            <v>6.35</v>
          </cell>
          <cell r="M42">
            <v>8.49</v>
          </cell>
        </row>
        <row r="43">
          <cell r="G43">
            <v>8</v>
          </cell>
          <cell r="H43">
            <v>7.99</v>
          </cell>
          <cell r="I43">
            <v>1.26</v>
          </cell>
          <cell r="J43">
            <v>2.2999999999999998</v>
          </cell>
          <cell r="K43">
            <v>4.6500000000000004</v>
          </cell>
          <cell r="L43">
            <v>6.99</v>
          </cell>
          <cell r="M43">
            <v>9.34</v>
          </cell>
        </row>
        <row r="44">
          <cell r="G44">
            <v>10</v>
          </cell>
          <cell r="H44">
            <v>10</v>
          </cell>
          <cell r="I44">
            <v>1.36</v>
          </cell>
          <cell r="J44">
            <v>2.48</v>
          </cell>
          <cell r="K44">
            <v>5.01</v>
          </cell>
          <cell r="L44">
            <v>7.54</v>
          </cell>
          <cell r="M44">
            <v>10.07</v>
          </cell>
        </row>
        <row r="45">
          <cell r="G45">
            <v>12</v>
          </cell>
          <cell r="H45">
            <v>11.97</v>
          </cell>
          <cell r="I45">
            <v>1.44</v>
          </cell>
          <cell r="J45">
            <v>2.63</v>
          </cell>
          <cell r="K45">
            <v>5.31</v>
          </cell>
          <cell r="L45">
            <v>8</v>
          </cell>
          <cell r="M45">
            <v>10.68</v>
          </cell>
        </row>
        <row r="46">
          <cell r="G46">
            <v>16</v>
          </cell>
          <cell r="H46">
            <v>16</v>
          </cell>
          <cell r="I46">
            <v>1.59</v>
          </cell>
          <cell r="J46">
            <v>2.89</v>
          </cell>
          <cell r="K46">
            <v>5.84</v>
          </cell>
          <cell r="L46">
            <v>8.7899999999999991</v>
          </cell>
          <cell r="M46">
            <v>11.73</v>
          </cell>
        </row>
        <row r="47">
          <cell r="G47">
            <v>20</v>
          </cell>
          <cell r="H47">
            <v>19.96</v>
          </cell>
          <cell r="I47">
            <v>1.71</v>
          </cell>
          <cell r="J47">
            <v>3.12</v>
          </cell>
          <cell r="K47">
            <v>6.3</v>
          </cell>
          <cell r="L47">
            <v>9.48</v>
          </cell>
          <cell r="M47">
            <v>12.67</v>
          </cell>
        </row>
        <row r="48">
          <cell r="G48">
            <v>25</v>
          </cell>
          <cell r="H48">
            <v>25.02</v>
          </cell>
          <cell r="I48">
            <v>1.85</v>
          </cell>
          <cell r="J48">
            <v>3.37</v>
          </cell>
          <cell r="K48">
            <v>6.81</v>
          </cell>
          <cell r="L48">
            <v>10.24</v>
          </cell>
          <cell r="M48">
            <v>13.68</v>
          </cell>
        </row>
        <row r="49">
          <cell r="G49">
            <v>30</v>
          </cell>
          <cell r="H49">
            <v>30.01</v>
          </cell>
          <cell r="I49">
            <v>1.96</v>
          </cell>
          <cell r="J49">
            <v>3.58</v>
          </cell>
          <cell r="K49">
            <v>7.23</v>
          </cell>
          <cell r="L49">
            <v>10.88</v>
          </cell>
          <cell r="M49">
            <v>14.53</v>
          </cell>
        </row>
      </sheetData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重量表"/>
      <sheetName val="塗装仕様"/>
      <sheetName val="主桁内訳"/>
      <sheetName val="床組内訳"/>
      <sheetName val="ｴﾌﾟﾛﾝ内訳"/>
      <sheetName val="プレート沓"/>
      <sheetName val="ローラ内訳"/>
      <sheetName val="その他内訳"/>
    </sheetNames>
    <sheetDataSet>
      <sheetData sheetId="0"/>
      <sheetData sheetId="1"/>
      <sheetData sheetId="2"/>
      <sheetData sheetId="3">
        <row r="2">
          <cell r="O2" t="str">
            <v xml:space="preserve"> 単   位 (Kgf)</v>
          </cell>
        </row>
        <row r="3">
          <cell r="P3" t="str">
            <v>合  計</v>
          </cell>
        </row>
        <row r="5">
          <cell r="P5">
            <v>167</v>
          </cell>
        </row>
        <row r="6">
          <cell r="P6">
            <v>993</v>
          </cell>
        </row>
        <row r="7">
          <cell r="P7">
            <v>1035</v>
          </cell>
        </row>
        <row r="8">
          <cell r="P8">
            <v>1686</v>
          </cell>
        </row>
        <row r="9">
          <cell r="P9">
            <v>1771</v>
          </cell>
        </row>
        <row r="10">
          <cell r="P10">
            <v>998</v>
          </cell>
        </row>
        <row r="11">
          <cell r="P11">
            <v>1031</v>
          </cell>
        </row>
        <row r="12">
          <cell r="P12">
            <v>25</v>
          </cell>
        </row>
        <row r="13">
          <cell r="P13">
            <v>29</v>
          </cell>
        </row>
        <row r="14">
          <cell r="P14">
            <v>75</v>
          </cell>
        </row>
        <row r="15">
          <cell r="P15">
            <v>95</v>
          </cell>
        </row>
        <row r="16">
          <cell r="P16">
            <v>1033</v>
          </cell>
        </row>
        <row r="17">
          <cell r="P17">
            <v>132</v>
          </cell>
        </row>
        <row r="18">
          <cell r="P18">
            <v>138</v>
          </cell>
        </row>
        <row r="19">
          <cell r="P19">
            <v>35</v>
          </cell>
        </row>
        <row r="20">
          <cell r="P20">
            <v>31</v>
          </cell>
        </row>
        <row r="21">
          <cell r="P21">
            <v>8</v>
          </cell>
        </row>
        <row r="22">
          <cell r="P22">
            <v>20</v>
          </cell>
        </row>
        <row r="23">
          <cell r="P23">
            <v>3</v>
          </cell>
        </row>
        <row r="24">
          <cell r="P24">
            <v>2</v>
          </cell>
        </row>
        <row r="25">
          <cell r="P25">
            <v>1</v>
          </cell>
        </row>
        <row r="27">
          <cell r="P27">
            <v>9308</v>
          </cell>
        </row>
        <row r="32">
          <cell r="O32" t="str">
            <v xml:space="preserve"> 単   位 (Kgf)</v>
          </cell>
        </row>
        <row r="33">
          <cell r="P33" t="str">
            <v>合  計</v>
          </cell>
        </row>
        <row r="35">
          <cell r="P35">
            <v>7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1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10</v>
          </cell>
        </row>
        <row r="44">
          <cell r="P44">
            <v>4</v>
          </cell>
        </row>
        <row r="45">
          <cell r="P45">
            <v>3</v>
          </cell>
        </row>
        <row r="46">
          <cell r="P46">
            <v>1</v>
          </cell>
        </row>
        <row r="48">
          <cell r="P48">
            <v>9334</v>
          </cell>
        </row>
        <row r="57">
          <cell r="P57">
            <v>26</v>
          </cell>
        </row>
        <row r="62">
          <cell r="O62" t="str">
            <v xml:space="preserve"> 単   位 (Kgf)</v>
          </cell>
        </row>
        <row r="63">
          <cell r="P63" t="str">
            <v>合  計</v>
          </cell>
        </row>
        <row r="86">
          <cell r="P86" t="str">
            <v/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材料費テーブル"/>
      <sheetName val="単価"/>
      <sheetName val="人件費"/>
      <sheetName val="Sheet2"/>
      <sheetName val="Sheet3"/>
      <sheetName val="見積書　鏡"/>
      <sheetName val="内訳書"/>
      <sheetName val="単価表"/>
      <sheetName val="労務単価"/>
      <sheetName val="分析単価"/>
      <sheetName val="交通船・車"/>
      <sheetName val="数量"/>
      <sheetName val="平成１９年度"/>
      <sheetName val="平成１８年度"/>
      <sheetName val="平成１６年度（控え）"/>
      <sheetName val="平成１５年度（控え）⇒Ｈ16年度"/>
      <sheetName val="平成１４年度（控え）"/>
      <sheetName val="平成１３年度（控え）"/>
      <sheetName val="平成１２年度（控え）"/>
      <sheetName val="平成１１年度（控え）"/>
      <sheetName val="平成１０年度（控え）"/>
      <sheetName val="平成９年度 （控え）"/>
      <sheetName val="物件フェーズルール"/>
      <sheetName val="数量・コード表"/>
      <sheetName val="材料費一覧"/>
      <sheetName val="自宅データ積算"/>
      <sheetName val="日付ﾏｽﾀｰ"/>
      <sheetName val="実行予算書 (DEF)"/>
      <sheetName val="WBSリスト"/>
      <sheetName val="H21山形市電子化"/>
      <sheetName val="H21下郷町ＲＲ"/>
      <sheetName val="H21棚倉町ＲＲ"/>
      <sheetName val="H21角田市データ化"/>
      <sheetName val="H21角田市データ化_back"/>
      <sheetName val="H21村田町ＲＲ"/>
      <sheetName val="H21いわき市ＲＲ"/>
      <sheetName val="H21尾花沢市ＲＲ"/>
      <sheetName val="H21白鷹町ＲＲ"/>
      <sheetName val="H21桑折町ＲＲ"/>
      <sheetName val="H21亘理町狭隘"/>
      <sheetName val="H21本宮市ＲＲ統合"/>
      <sheetName val="H21三春町ＲＲ"/>
      <sheetName val="H21山形市RR"/>
      <sheetName val="H21角田市ＲＲ"/>
      <sheetName val="H21多賀城市RR"/>
      <sheetName val="H21二本松市ＲＲ"/>
      <sheetName val="H21南会津町ＲＲ"/>
      <sheetName val="H21柳津町ＲＲ"/>
      <sheetName val="H21相馬市ＲＲ"/>
      <sheetName val="H21鶴岡市温海ＲＲ"/>
      <sheetName val="H21高畠町ＲＲ"/>
      <sheetName val="H21亘理町ＲＲ"/>
      <sheetName val="H21富谷町ＲＲ"/>
      <sheetName val="H21上山市ＲＲ"/>
      <sheetName val="H21中山町橋梁"/>
      <sheetName val="H21中山町ＲＲ"/>
      <sheetName val="H21本宮市ＲＲ"/>
      <sheetName val="H21長井市ＲＲ"/>
      <sheetName val="H21大和町ＲＲ①"/>
      <sheetName val="H21大和町ＲＲ②"/>
      <sheetName val="H21南会津町ＲＲ②"/>
      <sheetName val="H21川崎町ＲＲ"/>
      <sheetName val="H21村田町ＲＲ②"/>
      <sheetName val="H21酒田市ＲＲ"/>
      <sheetName val="H21歌津地区RR"/>
      <sheetName val="石巻市ＲＲ_MD"/>
      <sheetName val="石巻市ＲＲ_DM"/>
      <sheetName val="Sheet1"/>
    </sheetNames>
    <sheetDataSet>
      <sheetData sheetId="0" refreshError="1">
        <row r="2">
          <cell r="A2">
            <v>1</v>
          </cell>
          <cell r="B2" t="str">
            <v>主任技術者</v>
          </cell>
          <cell r="C2" t="str">
            <v>人日</v>
          </cell>
          <cell r="D2" t="str">
            <v>人日</v>
          </cell>
          <cell r="E2">
            <v>94200</v>
          </cell>
        </row>
        <row r="3">
          <cell r="A3">
            <v>2</v>
          </cell>
          <cell r="B3" t="str">
            <v>技師長</v>
          </cell>
          <cell r="C3" t="str">
            <v>人日</v>
          </cell>
          <cell r="D3" t="str">
            <v>人日</v>
          </cell>
          <cell r="E3">
            <v>62800</v>
          </cell>
        </row>
        <row r="4">
          <cell r="A4">
            <v>3</v>
          </cell>
          <cell r="B4" t="str">
            <v>主任技師</v>
          </cell>
          <cell r="C4" t="str">
            <v>人日</v>
          </cell>
          <cell r="D4" t="str">
            <v>人日</v>
          </cell>
          <cell r="E4">
            <v>52400</v>
          </cell>
        </row>
        <row r="5">
          <cell r="A5">
            <v>4</v>
          </cell>
          <cell r="B5" t="str">
            <v>技師Ａ</v>
          </cell>
          <cell r="C5" t="str">
            <v>人日</v>
          </cell>
          <cell r="D5" t="str">
            <v>人日</v>
          </cell>
          <cell r="E5">
            <v>44300</v>
          </cell>
        </row>
        <row r="6">
          <cell r="A6">
            <v>5</v>
          </cell>
          <cell r="B6" t="str">
            <v>技師Ｂ</v>
          </cell>
          <cell r="C6" t="str">
            <v>人日</v>
          </cell>
          <cell r="D6" t="str">
            <v>人日</v>
          </cell>
          <cell r="E6">
            <v>35600</v>
          </cell>
        </row>
        <row r="7">
          <cell r="A7">
            <v>6</v>
          </cell>
          <cell r="B7" t="str">
            <v>技師Ｃ</v>
          </cell>
          <cell r="C7" t="str">
            <v>人日</v>
          </cell>
          <cell r="D7" t="str">
            <v>人日</v>
          </cell>
          <cell r="E7">
            <v>28700</v>
          </cell>
        </row>
        <row r="8">
          <cell r="A8">
            <v>7</v>
          </cell>
          <cell r="B8" t="str">
            <v>技術員</v>
          </cell>
          <cell r="C8" t="str">
            <v>人日</v>
          </cell>
          <cell r="D8" t="str">
            <v>人日</v>
          </cell>
          <cell r="E8">
            <v>22800</v>
          </cell>
        </row>
        <row r="9">
          <cell r="A9">
            <v>8</v>
          </cell>
          <cell r="B9" t="str">
            <v>測量上級主任技師</v>
          </cell>
          <cell r="C9" t="str">
            <v>人日</v>
          </cell>
          <cell r="D9" t="str">
            <v>人日</v>
          </cell>
          <cell r="E9">
            <v>54300</v>
          </cell>
        </row>
        <row r="10">
          <cell r="A10">
            <v>9</v>
          </cell>
          <cell r="B10" t="str">
            <v>測量主任技師</v>
          </cell>
          <cell r="C10" t="str">
            <v>人日</v>
          </cell>
          <cell r="D10" t="str">
            <v>人日</v>
          </cell>
          <cell r="E10">
            <v>42500</v>
          </cell>
        </row>
        <row r="11">
          <cell r="A11">
            <v>10</v>
          </cell>
          <cell r="B11" t="str">
            <v>測量技師</v>
          </cell>
          <cell r="C11" t="str">
            <v>人日</v>
          </cell>
          <cell r="D11" t="str">
            <v>人日</v>
          </cell>
          <cell r="E11">
            <v>35700</v>
          </cell>
        </row>
        <row r="12">
          <cell r="A12">
            <v>11</v>
          </cell>
          <cell r="B12" t="str">
            <v>測量技師補</v>
          </cell>
          <cell r="C12" t="str">
            <v>人日</v>
          </cell>
          <cell r="D12" t="str">
            <v>人日</v>
          </cell>
          <cell r="E12">
            <v>30300</v>
          </cell>
        </row>
        <row r="13">
          <cell r="A13">
            <v>12</v>
          </cell>
          <cell r="B13" t="str">
            <v>測量助手</v>
          </cell>
          <cell r="C13" t="str">
            <v>人日</v>
          </cell>
          <cell r="D13" t="str">
            <v>人日</v>
          </cell>
          <cell r="E13">
            <v>20500</v>
          </cell>
        </row>
        <row r="14">
          <cell r="A14">
            <v>13</v>
          </cell>
          <cell r="B14" t="str">
            <v>普通作業員</v>
          </cell>
          <cell r="C14" t="str">
            <v>人日</v>
          </cell>
          <cell r="D14" t="str">
            <v>人日</v>
          </cell>
          <cell r="E14">
            <v>15300</v>
          </cell>
        </row>
        <row r="15">
          <cell r="A15">
            <v>14</v>
          </cell>
          <cell r="B15" t="str">
            <v>操縦士</v>
          </cell>
          <cell r="C15" t="str">
            <v>人日</v>
          </cell>
          <cell r="D15" t="str">
            <v>人日</v>
          </cell>
          <cell r="E15">
            <v>46000</v>
          </cell>
        </row>
        <row r="16">
          <cell r="A16">
            <v>15</v>
          </cell>
          <cell r="B16" t="str">
            <v>整備士</v>
          </cell>
          <cell r="C16" t="str">
            <v>人日</v>
          </cell>
          <cell r="D16" t="str">
            <v>人日</v>
          </cell>
          <cell r="E16">
            <v>41100</v>
          </cell>
        </row>
        <row r="17">
          <cell r="A17">
            <v>16</v>
          </cell>
          <cell r="B17" t="str">
            <v>撮影士</v>
          </cell>
          <cell r="C17" t="str">
            <v>人日</v>
          </cell>
          <cell r="D17" t="str">
            <v>人日</v>
          </cell>
          <cell r="E17">
            <v>43700</v>
          </cell>
        </row>
        <row r="18">
          <cell r="A18">
            <v>17</v>
          </cell>
          <cell r="B18" t="str">
            <v>撮影助手</v>
          </cell>
          <cell r="C18" t="str">
            <v>人日</v>
          </cell>
          <cell r="D18" t="str">
            <v>人日</v>
          </cell>
          <cell r="E18">
            <v>25800</v>
          </cell>
        </row>
        <row r="19">
          <cell r="A19">
            <v>18</v>
          </cell>
          <cell r="B19" t="str">
            <v>オペレータ</v>
          </cell>
          <cell r="C19" t="str">
            <v>人日</v>
          </cell>
          <cell r="D19" t="str">
            <v>人日</v>
          </cell>
          <cell r="E19">
            <v>22000</v>
          </cell>
        </row>
        <row r="20">
          <cell r="A20">
            <v>19</v>
          </cell>
          <cell r="B20" t="str">
            <v>パンチャー</v>
          </cell>
          <cell r="C20" t="str">
            <v>人日</v>
          </cell>
          <cell r="D20" t="str">
            <v>人日</v>
          </cell>
          <cell r="E20">
            <v>18400</v>
          </cell>
        </row>
        <row r="21">
          <cell r="A21">
            <v>20</v>
          </cell>
          <cell r="B21" t="str">
            <v>地質調査技師</v>
          </cell>
          <cell r="C21" t="str">
            <v>人日</v>
          </cell>
          <cell r="D21" t="str">
            <v>人日</v>
          </cell>
          <cell r="E21">
            <v>37100</v>
          </cell>
        </row>
        <row r="22">
          <cell r="A22">
            <v>21</v>
          </cell>
          <cell r="B22" t="str">
            <v>主任調査員</v>
          </cell>
          <cell r="C22" t="str">
            <v>人日</v>
          </cell>
          <cell r="D22" t="str">
            <v>人日</v>
          </cell>
          <cell r="E22">
            <v>27700</v>
          </cell>
        </row>
        <row r="23">
          <cell r="A23" t="str">
            <v>NO</v>
          </cell>
          <cell r="B23" t="str">
            <v>機械経費項目</v>
          </cell>
          <cell r="C23" t="str">
            <v>細目</v>
          </cell>
          <cell r="D23" t="str">
            <v>単位</v>
          </cell>
          <cell r="E23" t="str">
            <v>単価</v>
          </cell>
        </row>
        <row r="24">
          <cell r="A24">
            <v>101</v>
          </cell>
          <cell r="B24" t="str">
            <v>飛行機</v>
          </cell>
          <cell r="C24" t="str">
            <v>単発</v>
          </cell>
          <cell r="D24" t="str">
            <v>台時</v>
          </cell>
          <cell r="E24">
            <v>44510</v>
          </cell>
        </row>
        <row r="25">
          <cell r="A25">
            <v>102</v>
          </cell>
          <cell r="B25" t="str">
            <v>飛行機</v>
          </cell>
          <cell r="C25" t="str">
            <v>双発</v>
          </cell>
          <cell r="D25" t="str">
            <v>台時</v>
          </cell>
          <cell r="E25">
            <v>80770</v>
          </cell>
        </row>
        <row r="26">
          <cell r="A26">
            <v>103</v>
          </cell>
          <cell r="B26" t="str">
            <v>航空カメラ</v>
          </cell>
          <cell r="C26" t="str">
            <v>広角</v>
          </cell>
          <cell r="D26" t="str">
            <v>台時</v>
          </cell>
          <cell r="E26">
            <v>29190</v>
          </cell>
        </row>
        <row r="27">
          <cell r="A27">
            <v>104</v>
          </cell>
          <cell r="B27" t="str">
            <v>図化機</v>
          </cell>
          <cell r="C27" t="str">
            <v>二級</v>
          </cell>
          <cell r="D27" t="str">
            <v>台日</v>
          </cell>
          <cell r="E27">
            <v>20830</v>
          </cell>
        </row>
        <row r="28">
          <cell r="A28">
            <v>105</v>
          </cell>
          <cell r="B28" t="str">
            <v>飛行機</v>
          </cell>
          <cell r="C28" t="str">
            <v>単発</v>
          </cell>
          <cell r="D28" t="str">
            <v>台時</v>
          </cell>
          <cell r="E28">
            <v>44510</v>
          </cell>
        </row>
        <row r="29">
          <cell r="A29">
            <v>106</v>
          </cell>
          <cell r="B29" t="str">
            <v>飛行機</v>
          </cell>
          <cell r="C29" t="str">
            <v>双発</v>
          </cell>
          <cell r="D29" t="str">
            <v>台時</v>
          </cell>
          <cell r="E29">
            <v>80770</v>
          </cell>
        </row>
        <row r="30">
          <cell r="A30">
            <v>107</v>
          </cell>
          <cell r="B30" t="str">
            <v>航空カメラ</v>
          </cell>
          <cell r="C30" t="str">
            <v>広角</v>
          </cell>
          <cell r="D30" t="str">
            <v>台時</v>
          </cell>
          <cell r="E30">
            <v>29190</v>
          </cell>
        </row>
        <row r="31">
          <cell r="A31">
            <v>108</v>
          </cell>
          <cell r="B31" t="str">
            <v>図化機</v>
          </cell>
          <cell r="C31" t="str">
            <v>二級</v>
          </cell>
          <cell r="D31" t="str">
            <v>台日</v>
          </cell>
          <cell r="E31">
            <v>20830</v>
          </cell>
        </row>
        <row r="32">
          <cell r="A32">
            <v>109</v>
          </cell>
          <cell r="B32" t="str">
            <v>コンパレータ</v>
          </cell>
          <cell r="C32" t="str">
            <v>双眼</v>
          </cell>
          <cell r="D32" t="str">
            <v>台日</v>
          </cell>
          <cell r="E32">
            <v>13180</v>
          </cell>
        </row>
        <row r="33">
          <cell r="A33">
            <v>110</v>
          </cell>
          <cell r="B33" t="str">
            <v>変位修正機</v>
          </cell>
          <cell r="C33" t="str">
            <v>SEG-VE4E3</v>
          </cell>
          <cell r="D33" t="str">
            <v>台日</v>
          </cell>
          <cell r="E33">
            <v>21240</v>
          </cell>
        </row>
        <row r="34">
          <cell r="A34">
            <v>111</v>
          </cell>
          <cell r="B34" t="str">
            <v>Ｂ４判カメラ</v>
          </cell>
          <cell r="C34" t="str">
            <v>台日</v>
          </cell>
          <cell r="D34" t="str">
            <v>台日</v>
          </cell>
          <cell r="E34">
            <v>560</v>
          </cell>
        </row>
        <row r="35">
          <cell r="A35">
            <v>112</v>
          </cell>
          <cell r="B35" t="str">
            <v>空中写真ﾌｨﾙﾑ現像機</v>
          </cell>
          <cell r="C35" t="str">
            <v>白黒自動</v>
          </cell>
          <cell r="D35" t="str">
            <v>台日</v>
          </cell>
          <cell r="E35">
            <v>6310</v>
          </cell>
        </row>
        <row r="36">
          <cell r="A36">
            <v>113</v>
          </cell>
          <cell r="B36" t="str">
            <v>空中写真引伸機</v>
          </cell>
          <cell r="C36" t="str">
            <v>白黒</v>
          </cell>
          <cell r="D36" t="str">
            <v>台日</v>
          </cell>
          <cell r="E36">
            <v>3340</v>
          </cell>
        </row>
        <row r="37">
          <cell r="A37">
            <v>114</v>
          </cell>
          <cell r="B37" t="str">
            <v>印画紙乾燥機</v>
          </cell>
          <cell r="C37" t="str">
            <v>台日</v>
          </cell>
          <cell r="D37" t="str">
            <v>台日</v>
          </cell>
          <cell r="E37">
            <v>590</v>
          </cell>
        </row>
        <row r="38">
          <cell r="A38">
            <v>115</v>
          </cell>
          <cell r="B38" t="str">
            <v>印画紙現像機</v>
          </cell>
          <cell r="C38" t="str">
            <v>ｶﾗｰ自動</v>
          </cell>
          <cell r="D38" t="str">
            <v>台日</v>
          </cell>
          <cell r="E38">
            <v>4100</v>
          </cell>
        </row>
        <row r="39">
          <cell r="A39">
            <v>116</v>
          </cell>
          <cell r="B39" t="str">
            <v>空中写真密着ﾌﾟﾘﾝﾀｰ</v>
          </cell>
          <cell r="C39" t="str">
            <v>白黒</v>
          </cell>
          <cell r="D39" t="str">
            <v>台日</v>
          </cell>
          <cell r="E39">
            <v>1040</v>
          </cell>
        </row>
        <row r="40">
          <cell r="A40">
            <v>117</v>
          </cell>
          <cell r="B40" t="str">
            <v>ﾌｨﾙﾑ密着ﾌﾟﾘﾝﾀｰ</v>
          </cell>
          <cell r="C40" t="str">
            <v>四六判相当</v>
          </cell>
          <cell r="D40" t="str">
            <v>台日</v>
          </cell>
          <cell r="E40">
            <v>1270</v>
          </cell>
        </row>
        <row r="41">
          <cell r="A41">
            <v>118</v>
          </cell>
          <cell r="B41" t="str">
            <v>点刻機</v>
          </cell>
          <cell r="C41" t="str">
            <v>台日</v>
          </cell>
          <cell r="D41" t="str">
            <v>台日</v>
          </cell>
          <cell r="E41">
            <v>4160</v>
          </cell>
        </row>
        <row r="42">
          <cell r="A42">
            <v>119</v>
          </cell>
          <cell r="B42" t="str">
            <v>トータルステーション</v>
          </cell>
          <cell r="C42" t="str">
            <v>台日</v>
          </cell>
          <cell r="D42" t="str">
            <v>台日</v>
          </cell>
          <cell r="E42">
            <v>1780</v>
          </cell>
        </row>
        <row r="43">
          <cell r="A43">
            <v>120</v>
          </cell>
          <cell r="B43" t="str">
            <v>レベル</v>
          </cell>
          <cell r="C43" t="str">
            <v>台日</v>
          </cell>
          <cell r="D43" t="str">
            <v>台日</v>
          </cell>
          <cell r="E43">
            <v>260</v>
          </cell>
        </row>
        <row r="44">
          <cell r="A44">
            <v>121</v>
          </cell>
          <cell r="B44" t="str">
            <v>中型電子計算機</v>
          </cell>
          <cell r="C44" t="str">
            <v>台時</v>
          </cell>
          <cell r="D44" t="str">
            <v>台時</v>
          </cell>
          <cell r="E44">
            <v>14500</v>
          </cell>
        </row>
        <row r="45">
          <cell r="A45">
            <v>122</v>
          </cell>
          <cell r="B45" t="str">
            <v>座標展開機</v>
          </cell>
          <cell r="C45" t="str">
            <v>台日</v>
          </cell>
          <cell r="D45" t="str">
            <v>台日</v>
          </cell>
          <cell r="E45">
            <v>3380</v>
          </cell>
        </row>
        <row r="46">
          <cell r="A46">
            <v>123</v>
          </cell>
          <cell r="B46" t="str">
            <v>光波測距儀</v>
          </cell>
          <cell r="C46" t="str">
            <v>台日</v>
          </cell>
          <cell r="D46" t="str">
            <v>台日</v>
          </cell>
          <cell r="E46">
            <v>2370</v>
          </cell>
        </row>
        <row r="47">
          <cell r="A47">
            <v>124</v>
          </cell>
          <cell r="B47" t="str">
            <v>座標測定器</v>
          </cell>
          <cell r="C47" t="str">
            <v>台日</v>
          </cell>
          <cell r="D47" t="str">
            <v>台日</v>
          </cell>
          <cell r="E47">
            <v>3380</v>
          </cell>
        </row>
        <row r="48">
          <cell r="A48">
            <v>125</v>
          </cell>
          <cell r="B48" t="str">
            <v>四六版撮影機</v>
          </cell>
          <cell r="C48" t="str">
            <v>台日</v>
          </cell>
          <cell r="D48" t="str">
            <v>台日</v>
          </cell>
          <cell r="E48">
            <v>5790</v>
          </cell>
        </row>
        <row r="49">
          <cell r="A49" t="str">
            <v>NO</v>
          </cell>
          <cell r="B49" t="str">
            <v>材料費項目</v>
          </cell>
          <cell r="C49" t="str">
            <v>細目</v>
          </cell>
          <cell r="D49" t="str">
            <v>単位</v>
          </cell>
          <cell r="E49" t="str">
            <v>単価</v>
          </cell>
        </row>
        <row r="50">
          <cell r="A50">
            <v>201</v>
          </cell>
          <cell r="B50" t="str">
            <v>アルミケント紙</v>
          </cell>
          <cell r="C50" t="str">
            <v>40×49.5×0.3cm</v>
          </cell>
          <cell r="D50" t="str">
            <v>枚</v>
          </cell>
          <cell r="E50">
            <v>736</v>
          </cell>
        </row>
        <row r="51">
          <cell r="A51">
            <v>202</v>
          </cell>
          <cell r="B51" t="str">
            <v>ｶﾗｰﾌｨﾙﾑ</v>
          </cell>
          <cell r="C51" t="str">
            <v>ASA100 35mm×36枚撮</v>
          </cell>
          <cell r="D51" t="str">
            <v>枚</v>
          </cell>
          <cell r="E51">
            <v>576</v>
          </cell>
        </row>
        <row r="52">
          <cell r="A52">
            <v>203</v>
          </cell>
          <cell r="B52" t="str">
            <v>ｶﾗｰﾌｨﾙﾑ</v>
          </cell>
          <cell r="C52" t="str">
            <v>ASA100 35mm×36枚撮</v>
          </cell>
          <cell r="D52" t="str">
            <v>枚</v>
          </cell>
          <cell r="E52">
            <v>576</v>
          </cell>
        </row>
        <row r="53">
          <cell r="A53">
            <v>204</v>
          </cell>
          <cell r="B53" t="str">
            <v>ｸﾛﾅｵﾙｿSﾘｽﾌｨﾙﾑ</v>
          </cell>
          <cell r="C53" t="str">
            <v>CCF-4 24cm×26cm</v>
          </cell>
          <cell r="D53" t="str">
            <v>枚</v>
          </cell>
          <cell r="E53">
            <v>155</v>
          </cell>
        </row>
        <row r="54">
          <cell r="A54">
            <v>205</v>
          </cell>
          <cell r="B54" t="str">
            <v>ケント紙</v>
          </cell>
          <cell r="C54" t="str">
            <v>ｸﾘｰﾑ四六判 180kg</v>
          </cell>
          <cell r="D54" t="str">
            <v>枚</v>
          </cell>
          <cell r="E54">
            <v>277</v>
          </cell>
        </row>
        <row r="55">
          <cell r="A55">
            <v>206</v>
          </cell>
          <cell r="B55" t="str">
            <v>ケント紙</v>
          </cell>
          <cell r="C55" t="str">
            <v>A2判(42cm×59.4cm)</v>
          </cell>
          <cell r="D55" t="str">
            <v>枚</v>
          </cell>
          <cell r="E55">
            <v>82</v>
          </cell>
        </row>
        <row r="56">
          <cell r="A56">
            <v>207</v>
          </cell>
          <cell r="B56" t="str">
            <v>ｺﾝﾀｸﾄﾌｨﾙﾑ</v>
          </cell>
          <cell r="C56" t="str">
            <v>CMF-4 B4判</v>
          </cell>
          <cell r="D56" t="str">
            <v>枚</v>
          </cell>
          <cell r="E56">
            <v>485</v>
          </cell>
        </row>
        <row r="57">
          <cell r="A57">
            <v>208</v>
          </cell>
          <cell r="B57" t="str">
            <v>ｺﾝﾀｸﾄﾌｨﾙﾑ</v>
          </cell>
          <cell r="C57" t="str">
            <v>CMF-4 四六判</v>
          </cell>
          <cell r="D57" t="str">
            <v>枚</v>
          </cell>
          <cell r="E57">
            <v>2499</v>
          </cell>
        </row>
        <row r="58">
          <cell r="A58">
            <v>209</v>
          </cell>
          <cell r="B58" t="str">
            <v>ｾｸｼｮﾝﾎﾟﾘｴｽﾃﾙ</v>
          </cell>
          <cell r="C58" t="str">
            <v>#300SA30 90×10m</v>
          </cell>
          <cell r="D58" t="str">
            <v>枚</v>
          </cell>
          <cell r="E58">
            <v>13680</v>
          </cell>
        </row>
        <row r="59">
          <cell r="A59">
            <v>210</v>
          </cell>
          <cell r="B59" t="str">
            <v>ｾｸｼｮﾝﾎﾟﾘｴｽﾃﾙ</v>
          </cell>
          <cell r="C59" t="str">
            <v>#300SA30 40×10m</v>
          </cell>
          <cell r="D59" t="str">
            <v>枚</v>
          </cell>
          <cell r="E59">
            <v>7220</v>
          </cell>
        </row>
        <row r="60">
          <cell r="A60">
            <v>211</v>
          </cell>
          <cell r="B60" t="str">
            <v>ﾎﾟﾘｴｽﾃﾙﾌｨﾙﾑ</v>
          </cell>
          <cell r="C60" t="str">
            <v>A-300片面ﾏｯﾄ 四六判</v>
          </cell>
          <cell r="D60" t="str">
            <v>枚</v>
          </cell>
          <cell r="E60">
            <v>840</v>
          </cell>
        </row>
        <row r="61">
          <cell r="A61">
            <v>212</v>
          </cell>
          <cell r="B61" t="str">
            <v>ﾎﾟﾘｴｽﾃﾙﾌｨﾙﾑ</v>
          </cell>
          <cell r="C61" t="str">
            <v>A-300片面ﾏｯﾄ</v>
          </cell>
          <cell r="D61" t="str">
            <v>本</v>
          </cell>
          <cell r="E61">
            <v>13600</v>
          </cell>
        </row>
        <row r="62">
          <cell r="A62">
            <v>213</v>
          </cell>
          <cell r="B62" t="str">
            <v>ﾎﾟﾘｴｽﾃﾙﾌｨﾙﾑ</v>
          </cell>
          <cell r="C62" t="str">
            <v>A-400片面ﾏｯﾄ</v>
          </cell>
          <cell r="D62" t="str">
            <v>本</v>
          </cell>
          <cell r="E62">
            <v>18360</v>
          </cell>
        </row>
        <row r="63">
          <cell r="A63">
            <v>214</v>
          </cell>
          <cell r="B63" t="str">
            <v>ﾎﾟﾘｴｽﾃﾙﾌｨﾙﾑ</v>
          </cell>
          <cell r="C63" t="str">
            <v>A-400片面ﾏｯﾄ 四六判</v>
          </cell>
          <cell r="D63" t="str">
            <v>枚</v>
          </cell>
          <cell r="E63">
            <v>1309</v>
          </cell>
        </row>
        <row r="64">
          <cell r="A64">
            <v>215</v>
          </cell>
          <cell r="B64" t="str">
            <v>ﾎﾟﾘｴｽﾃﾙﾌｨﾙﾑ</v>
          </cell>
          <cell r="C64" t="str">
            <v>A-300片面ﾏｯﾄ 四六判</v>
          </cell>
          <cell r="D64" t="str">
            <v>枚</v>
          </cell>
          <cell r="E64">
            <v>840</v>
          </cell>
        </row>
        <row r="65">
          <cell r="A65">
            <v>216</v>
          </cell>
          <cell r="B65" t="str">
            <v>ﾎﾟﾘｴｽﾃﾙﾌｨﾙﾑ</v>
          </cell>
          <cell r="C65" t="str">
            <v>A-300片面ﾏｯﾄ</v>
          </cell>
          <cell r="D65" t="str">
            <v>本</v>
          </cell>
          <cell r="E65">
            <v>13600</v>
          </cell>
        </row>
        <row r="66">
          <cell r="A66">
            <v>217</v>
          </cell>
          <cell r="B66" t="str">
            <v>ﾎﾟﾘｴｽﾃﾙﾌｨﾙﾑ</v>
          </cell>
          <cell r="C66" t="str">
            <v>A-400片面ﾏｯﾄ</v>
          </cell>
          <cell r="D66" t="str">
            <v>本</v>
          </cell>
          <cell r="E66">
            <v>18360</v>
          </cell>
        </row>
        <row r="67">
          <cell r="A67">
            <v>218</v>
          </cell>
          <cell r="B67" t="str">
            <v>ﾎﾟﾘｴｽﾃﾙﾌｨﾙﾑ</v>
          </cell>
          <cell r="C67" t="str">
            <v>A-400片面ﾏｯﾄ 四六判</v>
          </cell>
          <cell r="D67" t="str">
            <v>枚</v>
          </cell>
          <cell r="E67">
            <v>1309</v>
          </cell>
        </row>
        <row r="68">
          <cell r="A68">
            <v>219</v>
          </cell>
          <cell r="B68" t="str">
            <v>ﾌｼﾞWPｶﾗ-ﾍﾟ-ﾊﾟ-</v>
          </cell>
          <cell r="C68" t="str">
            <v>24cm×26cm</v>
          </cell>
          <cell r="D68" t="str">
            <v>枚</v>
          </cell>
          <cell r="E68">
            <v>150</v>
          </cell>
        </row>
        <row r="69">
          <cell r="A69">
            <v>220</v>
          </cell>
          <cell r="B69" t="str">
            <v>ﾌｼﾞﾘｽｵﾙｿﾌｨﾙﾑ</v>
          </cell>
          <cell r="C69" t="str">
            <v>VO-100 B4判</v>
          </cell>
          <cell r="D69" t="str">
            <v>枚</v>
          </cell>
          <cell r="E69">
            <v>295</v>
          </cell>
        </row>
        <row r="70">
          <cell r="A70">
            <v>221</v>
          </cell>
          <cell r="B70" t="str">
            <v>ﾌｼﾞﾘｽｵﾙｿﾌｨﾙﾑ</v>
          </cell>
          <cell r="C70" t="str">
            <v>VO-100 四六判</v>
          </cell>
          <cell r="D70" t="str">
            <v>枚</v>
          </cell>
          <cell r="E70">
            <v>2198</v>
          </cell>
        </row>
        <row r="71">
          <cell r="A71">
            <v>222</v>
          </cell>
          <cell r="B71" t="str">
            <v>ﾌﾟﾛｼﾞｪｸｼｮﾝﾌｨﾙﾑ</v>
          </cell>
          <cell r="C71" t="str">
            <v>FDM-4 四六判</v>
          </cell>
          <cell r="D71" t="str">
            <v>枚</v>
          </cell>
          <cell r="E71">
            <v>1837</v>
          </cell>
        </row>
        <row r="72">
          <cell r="A72">
            <v>223</v>
          </cell>
          <cell r="B72" t="str">
            <v>ベニヤ板</v>
          </cell>
          <cell r="C72" t="str">
            <v>0.4×30×90cm (ﾗﾜﾝ)</v>
          </cell>
          <cell r="D72" t="str">
            <v>枚</v>
          </cell>
          <cell r="E72">
            <v>121</v>
          </cell>
        </row>
        <row r="73">
          <cell r="A73">
            <v>224</v>
          </cell>
          <cell r="B73" t="str">
            <v>角材</v>
          </cell>
          <cell r="C73" t="str">
            <v>6.0×6.0×60cm</v>
          </cell>
          <cell r="D73" t="str">
            <v>本</v>
          </cell>
          <cell r="E73">
            <v>148</v>
          </cell>
        </row>
        <row r="74">
          <cell r="A74">
            <v>225</v>
          </cell>
          <cell r="B74" t="str">
            <v>角材</v>
          </cell>
          <cell r="C74" t="str">
            <v>9.0×9.0×90cm</v>
          </cell>
          <cell r="D74" t="str">
            <v>本</v>
          </cell>
          <cell r="E74">
            <v>502</v>
          </cell>
        </row>
        <row r="75">
          <cell r="A75">
            <v>226</v>
          </cell>
          <cell r="B75" t="str">
            <v>角材</v>
          </cell>
          <cell r="C75" t="str">
            <v>9.0×9.0×400cm 米つが</v>
          </cell>
          <cell r="D75" t="str">
            <v>本</v>
          </cell>
          <cell r="E75">
            <v>1755</v>
          </cell>
        </row>
        <row r="76">
          <cell r="A76">
            <v>227</v>
          </cell>
          <cell r="B76" t="str">
            <v>角材</v>
          </cell>
          <cell r="C76" t="str">
            <v>6.0×6.0×60cm</v>
          </cell>
          <cell r="D76" t="str">
            <v>本</v>
          </cell>
          <cell r="E76">
            <v>148</v>
          </cell>
        </row>
        <row r="77">
          <cell r="A77">
            <v>228</v>
          </cell>
          <cell r="B77" t="str">
            <v>角材</v>
          </cell>
          <cell r="C77" t="str">
            <v>9.0×9.0×90cm</v>
          </cell>
          <cell r="D77" t="str">
            <v>本</v>
          </cell>
          <cell r="E77">
            <v>502</v>
          </cell>
        </row>
        <row r="78">
          <cell r="A78">
            <v>229</v>
          </cell>
          <cell r="B78" t="str">
            <v>角材</v>
          </cell>
          <cell r="C78" t="str">
            <v>9.0×9.0×400cm 米つが</v>
          </cell>
          <cell r="D78" t="str">
            <v>本</v>
          </cell>
          <cell r="E78">
            <v>1755</v>
          </cell>
        </row>
        <row r="79">
          <cell r="A79">
            <v>230</v>
          </cell>
          <cell r="B79" t="str">
            <v>角材</v>
          </cell>
          <cell r="C79" t="str">
            <v>4.5×4.5×90cm</v>
          </cell>
          <cell r="D79" t="str">
            <v>本</v>
          </cell>
          <cell r="E79">
            <v>125</v>
          </cell>
        </row>
        <row r="80">
          <cell r="A80">
            <v>231</v>
          </cell>
          <cell r="B80" t="str">
            <v>角材</v>
          </cell>
          <cell r="C80" t="str">
            <v>9.0×9.0×75cm</v>
          </cell>
          <cell r="D80" t="str">
            <v>本</v>
          </cell>
          <cell r="E80">
            <v>418</v>
          </cell>
        </row>
        <row r="81">
          <cell r="A81">
            <v>232</v>
          </cell>
          <cell r="B81" t="str">
            <v>角材（加工品）</v>
          </cell>
          <cell r="C81" t="str">
            <v>6.0×6.0×200cm</v>
          </cell>
          <cell r="D81" t="str">
            <v>本</v>
          </cell>
          <cell r="E81">
            <v>494</v>
          </cell>
        </row>
        <row r="82">
          <cell r="A82">
            <v>233</v>
          </cell>
          <cell r="B82" t="str">
            <v>角材（加工品）</v>
          </cell>
          <cell r="C82" t="str">
            <v>6.0×6.0×200cm</v>
          </cell>
          <cell r="D82" t="str">
            <v>本</v>
          </cell>
          <cell r="E82">
            <v>494</v>
          </cell>
        </row>
        <row r="83">
          <cell r="A83">
            <v>234</v>
          </cell>
          <cell r="B83" t="str">
            <v>角材（加工品）</v>
          </cell>
          <cell r="C83" t="str">
            <v>6.0×6.0×180cm</v>
          </cell>
          <cell r="D83" t="str">
            <v>本</v>
          </cell>
          <cell r="E83">
            <v>445</v>
          </cell>
        </row>
        <row r="84">
          <cell r="A84">
            <v>235</v>
          </cell>
          <cell r="B84" t="str">
            <v>航空ﾌｨﾙﾑ</v>
          </cell>
          <cell r="C84" t="str">
            <v>HS･SP付24cm×76cm</v>
          </cell>
          <cell r="D84" t="str">
            <v>枚</v>
          </cell>
          <cell r="E84">
            <v>65200</v>
          </cell>
        </row>
        <row r="85">
          <cell r="A85">
            <v>236</v>
          </cell>
          <cell r="B85" t="str">
            <v>航空ﾌｨﾙﾑ</v>
          </cell>
          <cell r="C85" t="str">
            <v>9.5in×200ft</v>
          </cell>
          <cell r="D85" t="str">
            <v>本</v>
          </cell>
          <cell r="E85">
            <v>191995</v>
          </cell>
        </row>
        <row r="86">
          <cell r="A86">
            <v>237</v>
          </cell>
          <cell r="B86" t="str">
            <v>航空ﾌｨﾙﾑ</v>
          </cell>
          <cell r="C86" t="str">
            <v>HS･SP付24cm×76cm</v>
          </cell>
          <cell r="D86" t="str">
            <v>本</v>
          </cell>
          <cell r="E86">
            <v>65200</v>
          </cell>
        </row>
        <row r="87">
          <cell r="A87">
            <v>238</v>
          </cell>
          <cell r="B87" t="str">
            <v>航空ﾌｨﾙﾑ</v>
          </cell>
          <cell r="C87" t="str">
            <v>9.5in×200ft</v>
          </cell>
          <cell r="D87" t="str">
            <v>本</v>
          </cell>
          <cell r="E87">
            <v>191995</v>
          </cell>
        </row>
        <row r="88">
          <cell r="A88">
            <v>239</v>
          </cell>
          <cell r="B88" t="str">
            <v>航空印画紙</v>
          </cell>
          <cell r="C88" t="str">
            <v>引伸用 75cm×75cm</v>
          </cell>
          <cell r="D88" t="str">
            <v>枚</v>
          </cell>
          <cell r="E88">
            <v>1000</v>
          </cell>
        </row>
        <row r="89">
          <cell r="A89">
            <v>240</v>
          </cell>
          <cell r="B89" t="str">
            <v>航空印画紙</v>
          </cell>
          <cell r="C89" t="str">
            <v>密着用(ﾓﾉｸﾛ)24cm×26cm</v>
          </cell>
          <cell r="D89" t="str">
            <v>枚</v>
          </cell>
          <cell r="E89">
            <v>50</v>
          </cell>
        </row>
        <row r="90">
          <cell r="A90">
            <v>241</v>
          </cell>
          <cell r="B90" t="str">
            <v>航空印画紙</v>
          </cell>
          <cell r="C90" t="str">
            <v>引伸用 110.5cm×100cm</v>
          </cell>
          <cell r="D90" t="str">
            <v>枚</v>
          </cell>
          <cell r="E90">
            <v>1175</v>
          </cell>
        </row>
        <row r="91">
          <cell r="A91">
            <v>242</v>
          </cell>
          <cell r="B91" t="str">
            <v>航空印画紙</v>
          </cell>
          <cell r="C91" t="str">
            <v>引伸用 49.5cm×51cm</v>
          </cell>
          <cell r="D91" t="str">
            <v>枚</v>
          </cell>
          <cell r="E91">
            <v>275</v>
          </cell>
        </row>
        <row r="92">
          <cell r="A92">
            <v>243</v>
          </cell>
          <cell r="B92" t="str">
            <v>航空印画紙</v>
          </cell>
          <cell r="C92" t="str">
            <v>引伸用 15cm×15cm</v>
          </cell>
          <cell r="D92" t="str">
            <v>枚</v>
          </cell>
          <cell r="E92">
            <v>36</v>
          </cell>
        </row>
        <row r="93">
          <cell r="A93">
            <v>244</v>
          </cell>
          <cell r="B93" t="str">
            <v>写真植字</v>
          </cell>
          <cell r="C93" t="str">
            <v>#7~#20</v>
          </cell>
          <cell r="D93" t="str">
            <v>字</v>
          </cell>
          <cell r="E93">
            <v>2</v>
          </cell>
        </row>
        <row r="94">
          <cell r="A94">
            <v>245</v>
          </cell>
          <cell r="B94" t="str">
            <v>地形図</v>
          </cell>
          <cell r="C94" t="str">
            <v>二色 1/2.5万 1/5万</v>
          </cell>
          <cell r="D94" t="str">
            <v>枚</v>
          </cell>
          <cell r="E94">
            <v>252</v>
          </cell>
        </row>
        <row r="95">
          <cell r="A95">
            <v>246</v>
          </cell>
          <cell r="B95" t="str">
            <v>地形図</v>
          </cell>
          <cell r="C95" t="str">
            <v>三色 1/2.5万 1/5万</v>
          </cell>
          <cell r="D95" t="str">
            <v>枚</v>
          </cell>
          <cell r="E95">
            <v>262</v>
          </cell>
        </row>
        <row r="96">
          <cell r="A96">
            <v>247</v>
          </cell>
          <cell r="B96" t="str">
            <v>天竺布</v>
          </cell>
          <cell r="C96" t="str">
            <v>0.8×1.0m (白)</v>
          </cell>
          <cell r="D96" t="str">
            <v>枚</v>
          </cell>
          <cell r="E96">
            <v>500</v>
          </cell>
        </row>
        <row r="97">
          <cell r="A97">
            <v>248</v>
          </cell>
          <cell r="B97" t="str">
            <v>板材</v>
          </cell>
          <cell r="C97" t="str">
            <v>1.5×15×400cm 杉</v>
          </cell>
          <cell r="D97" t="str">
            <v>枚</v>
          </cell>
          <cell r="E97">
            <v>628</v>
          </cell>
        </row>
        <row r="98">
          <cell r="A98">
            <v>249</v>
          </cell>
          <cell r="B98" t="str">
            <v>板材</v>
          </cell>
          <cell r="C98" t="str">
            <v>1.2×18×400cm 杉</v>
          </cell>
          <cell r="D98" t="str">
            <v>枚</v>
          </cell>
          <cell r="E98">
            <v>603</v>
          </cell>
        </row>
        <row r="99">
          <cell r="A99">
            <v>250</v>
          </cell>
          <cell r="B99" t="str">
            <v>板材（加工品）</v>
          </cell>
          <cell r="C99" t="str">
            <v>1.2×18×150cm</v>
          </cell>
          <cell r="D99" t="str">
            <v>枚</v>
          </cell>
          <cell r="E99">
            <v>199</v>
          </cell>
        </row>
        <row r="100">
          <cell r="A100">
            <v>251</v>
          </cell>
          <cell r="B100" t="str">
            <v>板材（加工品）</v>
          </cell>
          <cell r="C100" t="str">
            <v>1.2×18×180cm</v>
          </cell>
          <cell r="D100" t="str">
            <v>枚</v>
          </cell>
          <cell r="E100">
            <v>363</v>
          </cell>
        </row>
        <row r="101">
          <cell r="A101">
            <v>252</v>
          </cell>
          <cell r="B101" t="str">
            <v>板材（加工品）</v>
          </cell>
          <cell r="C101" t="str">
            <v>1.2×18×180cm</v>
          </cell>
          <cell r="D101" t="str">
            <v>枚</v>
          </cell>
          <cell r="E101">
            <v>239</v>
          </cell>
        </row>
        <row r="102">
          <cell r="A102">
            <v>253</v>
          </cell>
          <cell r="B102" t="str">
            <v>複写ﾈｶﾞﾌｨﾙﾑ</v>
          </cell>
          <cell r="C102" t="str">
            <v>8in×10inｶﾗｰ</v>
          </cell>
          <cell r="D102" t="str">
            <v>枚</v>
          </cell>
          <cell r="E102">
            <v>1050</v>
          </cell>
        </row>
        <row r="103">
          <cell r="A103">
            <v>254</v>
          </cell>
          <cell r="B103" t="str">
            <v>複写ﾈｶﾞﾌｨﾙﾑ</v>
          </cell>
          <cell r="C103" t="str">
            <v>8in×10inｶﾗｰ</v>
          </cell>
          <cell r="D103" t="str">
            <v>枚</v>
          </cell>
          <cell r="E103">
            <v>1050</v>
          </cell>
        </row>
        <row r="104">
          <cell r="A104">
            <v>255</v>
          </cell>
          <cell r="B104" t="str">
            <v>リスフィルム</v>
          </cell>
          <cell r="C104" t="str">
            <v>枚</v>
          </cell>
          <cell r="D104" t="str">
            <v>枚</v>
          </cell>
          <cell r="E104">
            <v>1978</v>
          </cell>
        </row>
        <row r="105">
          <cell r="A105">
            <v>256</v>
          </cell>
          <cell r="B105" t="str">
            <v>密着用ポジフィルム</v>
          </cell>
          <cell r="C105" t="str">
            <v>枚</v>
          </cell>
          <cell r="D105" t="str">
            <v>枚</v>
          </cell>
          <cell r="E105">
            <v>730</v>
          </cell>
        </row>
        <row r="106">
          <cell r="A106">
            <v>257</v>
          </cell>
          <cell r="B106" t="str">
            <v>陽画感光紙</v>
          </cell>
          <cell r="C106" t="str">
            <v>枚</v>
          </cell>
          <cell r="D106" t="str">
            <v>枚</v>
          </cell>
          <cell r="E106">
            <v>65</v>
          </cell>
        </row>
        <row r="107">
          <cell r="A107">
            <v>258</v>
          </cell>
          <cell r="B107" t="str">
            <v>マイクロフィルム</v>
          </cell>
          <cell r="C107" t="str">
            <v>コマ</v>
          </cell>
          <cell r="D107" t="str">
            <v>コマ</v>
          </cell>
          <cell r="E107">
            <v>400</v>
          </cell>
        </row>
        <row r="108">
          <cell r="A108">
            <v>259</v>
          </cell>
          <cell r="B108" t="str">
            <v>コンクリート杭</v>
          </cell>
          <cell r="C108" t="str">
            <v>本</v>
          </cell>
          <cell r="D108" t="str">
            <v>本</v>
          </cell>
          <cell r="E108">
            <v>3240</v>
          </cell>
        </row>
        <row r="109">
          <cell r="A109">
            <v>260</v>
          </cell>
          <cell r="B109" t="str">
            <v>木杭</v>
          </cell>
          <cell r="C109" t="str">
            <v>本</v>
          </cell>
          <cell r="D109" t="str">
            <v>本</v>
          </cell>
          <cell r="E109">
            <v>62</v>
          </cell>
        </row>
        <row r="110">
          <cell r="A110">
            <v>261</v>
          </cell>
          <cell r="B110" t="str">
            <v>第二原図</v>
          </cell>
          <cell r="C110" t="str">
            <v>枚</v>
          </cell>
          <cell r="D110" t="str">
            <v>枚</v>
          </cell>
          <cell r="E110">
            <v>4000</v>
          </cell>
        </row>
        <row r="112">
          <cell r="A112">
            <v>309</v>
          </cell>
          <cell r="B112" t="str">
            <v>主任技師</v>
          </cell>
          <cell r="C112" t="str">
            <v>人日</v>
          </cell>
          <cell r="D112" t="str">
            <v>人日</v>
          </cell>
          <cell r="E112">
            <v>41900</v>
          </cell>
        </row>
        <row r="113">
          <cell r="A113">
            <v>310</v>
          </cell>
          <cell r="B113" t="str">
            <v>技師</v>
          </cell>
          <cell r="C113" t="str">
            <v>人日</v>
          </cell>
          <cell r="D113" t="str">
            <v>人日</v>
          </cell>
          <cell r="E113">
            <v>34700</v>
          </cell>
        </row>
        <row r="114">
          <cell r="A114">
            <v>311</v>
          </cell>
          <cell r="B114" t="str">
            <v>技師補</v>
          </cell>
          <cell r="C114" t="str">
            <v>人日</v>
          </cell>
          <cell r="D114" t="str">
            <v>人日</v>
          </cell>
          <cell r="E114">
            <v>29100</v>
          </cell>
        </row>
        <row r="115">
          <cell r="A115">
            <v>312</v>
          </cell>
          <cell r="B115" t="str">
            <v>助手</v>
          </cell>
          <cell r="C115" t="str">
            <v>人日</v>
          </cell>
          <cell r="D115" t="str">
            <v>人日</v>
          </cell>
          <cell r="E115">
            <v>20300</v>
          </cell>
        </row>
        <row r="116">
          <cell r="D116" t="str">
            <v>人日</v>
          </cell>
          <cell r="E116">
            <v>15200</v>
          </cell>
        </row>
      </sheetData>
      <sheetData sheetId="1">
        <row r="2">
          <cell r="A2" t="str">
            <v>測量主任技師</v>
          </cell>
        </row>
      </sheetData>
      <sheetData sheetId="2">
        <row r="2">
          <cell r="A2" t="str">
            <v>測量主任技師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名称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◆学校_調査票"/>
      <sheetName val="◆市民文化系_調査票"/>
      <sheetName val="サンプル（総務課）"/>
      <sheetName val="作業シート"/>
      <sheetName val="◆共通_メニューリスト"/>
      <sheetName val="◆スポーツ・レクリエーション系 調査票"/>
      <sheetName val="◆産業系施設_調査票"/>
      <sheetName val="◆子育て支援施設_調査票"/>
      <sheetName val="◆保健・福祉施設_調査票"/>
      <sheetName val="◆医療施設_調査票"/>
      <sheetName val="◆行政系施設_調査票"/>
      <sheetName val="◆公園_調査票"/>
      <sheetName val="◆供給処理施設_調査票"/>
      <sheetName val="◆その他公共用財産_調査票"/>
      <sheetName val="◆住宅_調査票"/>
      <sheetName val="◆住宅_メニュー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島間埋２"/>
    </sheetNames>
    <definedNames>
      <definedName name="全印刷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仕入先（外注用）"/>
      <sheetName val="②仕入先（一般用） "/>
      <sheetName val="③パスコ用"/>
      <sheetName val="仕入先用 (記入例)"/>
      <sheetName val="パスコ用 (記入例)"/>
      <sheetName val="選択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 t="str">
            <v>北海道・東北</v>
          </cell>
        </row>
        <row r="60">
          <cell r="C60" t="str">
            <v>関東・甲信越</v>
          </cell>
        </row>
        <row r="61">
          <cell r="C61" t="str">
            <v>東海・北陸</v>
          </cell>
        </row>
        <row r="62">
          <cell r="C62" t="str">
            <v>関西</v>
          </cell>
        </row>
        <row r="63">
          <cell r="C63" t="str">
            <v>中四国</v>
          </cell>
        </row>
        <row r="64">
          <cell r="C64" t="str">
            <v>九州・沖縄</v>
          </cell>
        </row>
        <row r="65">
          <cell r="C65" t="str">
            <v>その他地域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合せ協議"/>
      <sheetName val="写真縮尺1・4000（白黒）"/>
      <sheetName val="写真縮尺1・4000（ｶﾗｰ）"/>
      <sheetName val="写真縮尺1・8000（白黒）"/>
      <sheetName val="写真縮尺1・8000（ｶﾗｰ）"/>
      <sheetName val="写真縮尺1・12500（白黒）"/>
      <sheetName val="写真縮尺1・12500（ｶﾗｰ）"/>
      <sheetName val="写真縮尺1・12500広域（白黒）"/>
      <sheetName val="写真縮尺1・12500広域（ｶﾗｰ）"/>
      <sheetName val="対空標識設置"/>
      <sheetName val="標定点・刺針・簡易水準・空三角測量"/>
      <sheetName val="変化率"/>
      <sheetName val="人件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>
            <v>1</v>
          </cell>
          <cell r="B1">
            <v>2</v>
          </cell>
          <cell r="C1">
            <v>3</v>
          </cell>
        </row>
        <row r="2">
          <cell r="A2" t="str">
            <v>あ</v>
          </cell>
          <cell r="B2" t="str">
            <v>平地・大市街地</v>
          </cell>
          <cell r="C2">
            <v>0.2</v>
          </cell>
        </row>
        <row r="3">
          <cell r="A3" t="str">
            <v>い</v>
          </cell>
          <cell r="B3" t="str">
            <v>平地・市街地（甲）</v>
          </cell>
          <cell r="C3">
            <v>0.1</v>
          </cell>
        </row>
        <row r="4">
          <cell r="A4" t="str">
            <v>う</v>
          </cell>
          <cell r="B4" t="str">
            <v>平地・市街地（乙）</v>
          </cell>
          <cell r="C4">
            <v>0.1</v>
          </cell>
        </row>
        <row r="5">
          <cell r="A5" t="str">
            <v>え</v>
          </cell>
          <cell r="B5" t="str">
            <v>平地・都市近郊</v>
          </cell>
          <cell r="C5">
            <v>0</v>
          </cell>
        </row>
        <row r="6">
          <cell r="A6" t="str">
            <v>お</v>
          </cell>
          <cell r="B6" t="str">
            <v>平地・耕地</v>
          </cell>
          <cell r="C6">
            <v>0</v>
          </cell>
        </row>
        <row r="7">
          <cell r="A7" t="str">
            <v>か</v>
          </cell>
          <cell r="B7" t="str">
            <v>平地・原野</v>
          </cell>
          <cell r="C7">
            <v>0.1</v>
          </cell>
        </row>
        <row r="8">
          <cell r="A8" t="str">
            <v>き</v>
          </cell>
          <cell r="B8" t="str">
            <v>平地・森林</v>
          </cell>
          <cell r="C8">
            <v>0.1</v>
          </cell>
        </row>
        <row r="9">
          <cell r="A9" t="str">
            <v>く</v>
          </cell>
          <cell r="B9" t="str">
            <v>丘陵地・市街地（乙）</v>
          </cell>
          <cell r="C9">
            <v>0.1</v>
          </cell>
        </row>
        <row r="10">
          <cell r="A10" t="str">
            <v>け</v>
          </cell>
          <cell r="B10" t="str">
            <v>丘陵地・都市近郊</v>
          </cell>
          <cell r="C10">
            <v>0.1</v>
          </cell>
        </row>
        <row r="11">
          <cell r="A11" t="str">
            <v>こ</v>
          </cell>
          <cell r="B11" t="str">
            <v>丘陵地・耕地</v>
          </cell>
          <cell r="C11">
            <v>0</v>
          </cell>
        </row>
        <row r="12">
          <cell r="A12" t="str">
            <v>さ</v>
          </cell>
          <cell r="B12" t="str">
            <v>丘陵地・原野</v>
          </cell>
          <cell r="C12">
            <v>0.1</v>
          </cell>
        </row>
        <row r="13">
          <cell r="A13" t="str">
            <v>し</v>
          </cell>
          <cell r="B13" t="str">
            <v>丘陵地・森林</v>
          </cell>
          <cell r="C13">
            <v>0.1</v>
          </cell>
        </row>
        <row r="14">
          <cell r="A14" t="str">
            <v>す</v>
          </cell>
          <cell r="B14" t="str">
            <v>低山地・耕地</v>
          </cell>
          <cell r="C14">
            <v>0.1</v>
          </cell>
        </row>
        <row r="15">
          <cell r="A15" t="str">
            <v>せ</v>
          </cell>
          <cell r="B15" t="str">
            <v>低山地・原野</v>
          </cell>
          <cell r="C15">
            <v>0.1</v>
          </cell>
        </row>
        <row r="16">
          <cell r="A16" t="str">
            <v>そ</v>
          </cell>
          <cell r="B16" t="str">
            <v>低山地・森林</v>
          </cell>
          <cell r="C16">
            <v>0.2</v>
          </cell>
        </row>
        <row r="17">
          <cell r="A17" t="str">
            <v>た</v>
          </cell>
          <cell r="B17" t="str">
            <v>高山地・原野</v>
          </cell>
          <cell r="C17">
            <v>0.2</v>
          </cell>
        </row>
        <row r="18">
          <cell r="A18" t="str">
            <v>ち</v>
          </cell>
          <cell r="B18" t="str">
            <v>高山地・森林</v>
          </cell>
          <cell r="C18">
            <v>0.2</v>
          </cell>
        </row>
        <row r="19">
          <cell r="A19" t="str">
            <v>つ</v>
          </cell>
          <cell r="B19" t="str">
            <v>平地・大市街地</v>
          </cell>
          <cell r="C19">
            <v>0</v>
          </cell>
        </row>
        <row r="20">
          <cell r="A20" t="str">
            <v>て</v>
          </cell>
          <cell r="B20" t="str">
            <v>平地・市街地（甲）</v>
          </cell>
          <cell r="C20">
            <v>0</v>
          </cell>
        </row>
        <row r="21">
          <cell r="A21" t="str">
            <v>と</v>
          </cell>
          <cell r="B21" t="str">
            <v>平地・市街地（乙）</v>
          </cell>
          <cell r="C21">
            <v>0</v>
          </cell>
        </row>
        <row r="22">
          <cell r="A22" t="str">
            <v>な</v>
          </cell>
          <cell r="B22" t="str">
            <v>平地・都市近郊</v>
          </cell>
          <cell r="C22">
            <v>0</v>
          </cell>
        </row>
        <row r="23">
          <cell r="A23" t="str">
            <v>に</v>
          </cell>
          <cell r="B23" t="str">
            <v>平地・耕地</v>
          </cell>
          <cell r="C23">
            <v>0</v>
          </cell>
        </row>
        <row r="24">
          <cell r="A24" t="str">
            <v>ぬ</v>
          </cell>
          <cell r="B24" t="str">
            <v>平地・原野</v>
          </cell>
          <cell r="C24">
            <v>-0.1</v>
          </cell>
        </row>
        <row r="25">
          <cell r="A25" t="str">
            <v>ね</v>
          </cell>
          <cell r="B25" t="str">
            <v>平地・森林</v>
          </cell>
          <cell r="C25">
            <v>0.1</v>
          </cell>
        </row>
        <row r="26">
          <cell r="A26" t="str">
            <v>の</v>
          </cell>
          <cell r="B26" t="str">
            <v>丘陵地・市街地（乙）</v>
          </cell>
          <cell r="C26">
            <v>-0.1</v>
          </cell>
        </row>
        <row r="27">
          <cell r="A27" t="str">
            <v>は</v>
          </cell>
          <cell r="B27" t="str">
            <v>丘陵地・都市近郊</v>
          </cell>
          <cell r="C27">
            <v>-0.1</v>
          </cell>
        </row>
        <row r="28">
          <cell r="A28" t="str">
            <v>ひ</v>
          </cell>
          <cell r="B28" t="str">
            <v>丘陵地・耕地</v>
          </cell>
          <cell r="C28">
            <v>-0.1</v>
          </cell>
        </row>
        <row r="29">
          <cell r="A29" t="str">
            <v>ふ</v>
          </cell>
          <cell r="B29" t="str">
            <v>丘陵地・原野</v>
          </cell>
          <cell r="C29">
            <v>-0.2</v>
          </cell>
        </row>
        <row r="30">
          <cell r="A30" t="str">
            <v>へ</v>
          </cell>
          <cell r="B30" t="str">
            <v>丘陵地・森林</v>
          </cell>
          <cell r="C30">
            <v>-0.1</v>
          </cell>
        </row>
        <row r="31">
          <cell r="A31" t="str">
            <v>ほ</v>
          </cell>
          <cell r="B31" t="str">
            <v>低山地・耕地</v>
          </cell>
          <cell r="C31">
            <v>0.1</v>
          </cell>
        </row>
        <row r="32">
          <cell r="A32" t="str">
            <v>ま</v>
          </cell>
          <cell r="B32" t="str">
            <v>低山地・原野</v>
          </cell>
          <cell r="C32">
            <v>0.1</v>
          </cell>
        </row>
        <row r="33">
          <cell r="A33" t="str">
            <v>み</v>
          </cell>
          <cell r="B33" t="str">
            <v>低山地・森林</v>
          </cell>
          <cell r="C33">
            <v>0.2</v>
          </cell>
        </row>
        <row r="34">
          <cell r="A34" t="str">
            <v>む</v>
          </cell>
          <cell r="B34" t="str">
            <v>高山地・原野</v>
          </cell>
          <cell r="C34">
            <v>0.2</v>
          </cell>
        </row>
        <row r="35">
          <cell r="A35" t="str">
            <v>め</v>
          </cell>
          <cell r="B35" t="str">
            <v>高山地・森林</v>
          </cell>
          <cell r="C35">
            <v>0.3</v>
          </cell>
        </row>
        <row r="36">
          <cell r="A36" t="str">
            <v>も</v>
          </cell>
          <cell r="B36" t="str">
            <v>平地・大市街地</v>
          </cell>
          <cell r="C36">
            <v>0</v>
          </cell>
        </row>
        <row r="37">
          <cell r="A37" t="str">
            <v>や</v>
          </cell>
          <cell r="B37" t="str">
            <v>平地・市街地（甲）</v>
          </cell>
          <cell r="C37">
            <v>0</v>
          </cell>
        </row>
        <row r="38">
          <cell r="A38" t="str">
            <v>ゆ</v>
          </cell>
          <cell r="B38" t="str">
            <v>平地・市街地（乙）</v>
          </cell>
          <cell r="C38">
            <v>0</v>
          </cell>
        </row>
        <row r="39">
          <cell r="A39" t="str">
            <v>よ</v>
          </cell>
          <cell r="B39" t="str">
            <v>平地・都市近郊</v>
          </cell>
          <cell r="C39">
            <v>0</v>
          </cell>
        </row>
        <row r="40">
          <cell r="A40" t="str">
            <v>ら</v>
          </cell>
          <cell r="B40" t="str">
            <v>平地・耕地</v>
          </cell>
          <cell r="C40">
            <v>0.3</v>
          </cell>
        </row>
        <row r="41">
          <cell r="A41" t="str">
            <v>り</v>
          </cell>
          <cell r="B41" t="str">
            <v>平地・原野</v>
          </cell>
          <cell r="C41">
            <v>0.5</v>
          </cell>
        </row>
        <row r="42">
          <cell r="A42" t="str">
            <v>る</v>
          </cell>
          <cell r="B42" t="str">
            <v>平地・森林</v>
          </cell>
          <cell r="C42">
            <v>0.5</v>
          </cell>
        </row>
        <row r="43">
          <cell r="A43" t="str">
            <v>れ</v>
          </cell>
          <cell r="B43" t="str">
            <v>丘陵地・市街地（乙）</v>
          </cell>
          <cell r="C43">
            <v>0.1</v>
          </cell>
        </row>
        <row r="44">
          <cell r="A44" t="str">
            <v>ろ</v>
          </cell>
          <cell r="B44" t="str">
            <v>丘陵地・都市近郊</v>
          </cell>
          <cell r="C44">
            <v>0.1</v>
          </cell>
        </row>
        <row r="45">
          <cell r="A45" t="str">
            <v>わ</v>
          </cell>
          <cell r="B45" t="str">
            <v>丘陵地・耕地</v>
          </cell>
          <cell r="C45">
            <v>0.4</v>
          </cell>
        </row>
        <row r="46">
          <cell r="A46" t="str">
            <v>を</v>
          </cell>
          <cell r="B46" t="str">
            <v>丘陵地・原野</v>
          </cell>
          <cell r="C46">
            <v>0.7</v>
          </cell>
        </row>
        <row r="47">
          <cell r="A47" t="str">
            <v>①</v>
          </cell>
          <cell r="B47" t="str">
            <v>丘陵地・森林</v>
          </cell>
          <cell r="C47">
            <v>0.7</v>
          </cell>
        </row>
        <row r="48">
          <cell r="A48" t="str">
            <v>②</v>
          </cell>
          <cell r="B48" t="str">
            <v>低山地・耕地</v>
          </cell>
          <cell r="C48">
            <v>0.5</v>
          </cell>
        </row>
        <row r="49">
          <cell r="A49" t="str">
            <v>③</v>
          </cell>
          <cell r="B49" t="str">
            <v>低山地・原野</v>
          </cell>
          <cell r="C49">
            <v>0.8</v>
          </cell>
        </row>
        <row r="50">
          <cell r="A50" t="str">
            <v>④</v>
          </cell>
          <cell r="B50" t="str">
            <v>低山地・森林</v>
          </cell>
          <cell r="C50">
            <v>0.8</v>
          </cell>
        </row>
        <row r="51">
          <cell r="A51" t="str">
            <v>⑤</v>
          </cell>
          <cell r="B51" t="str">
            <v>高山地・原野</v>
          </cell>
          <cell r="C51">
            <v>1</v>
          </cell>
        </row>
        <row r="52">
          <cell r="A52" t="str">
            <v>⑥</v>
          </cell>
          <cell r="B52" t="str">
            <v>高山地・森林</v>
          </cell>
          <cell r="C52">
            <v>1</v>
          </cell>
        </row>
        <row r="53">
          <cell r="A53" t="str">
            <v>⑦</v>
          </cell>
          <cell r="B53" t="str">
            <v>平地・大市街地</v>
          </cell>
          <cell r="C53">
            <v>0.3</v>
          </cell>
        </row>
        <row r="54">
          <cell r="A54" t="str">
            <v>⑧</v>
          </cell>
          <cell r="B54" t="str">
            <v>平地・市街地（甲）</v>
          </cell>
          <cell r="C54">
            <v>0.2</v>
          </cell>
        </row>
        <row r="55">
          <cell r="A55" t="str">
            <v>⑨</v>
          </cell>
          <cell r="B55" t="str">
            <v>平地・市街地（乙）</v>
          </cell>
          <cell r="C55">
            <v>0.1</v>
          </cell>
        </row>
        <row r="56">
          <cell r="A56" t="str">
            <v>⑩</v>
          </cell>
          <cell r="B56" t="str">
            <v>平地・都市近郊</v>
          </cell>
          <cell r="C56">
            <v>0.1</v>
          </cell>
        </row>
        <row r="57">
          <cell r="A57" t="str">
            <v>⑪</v>
          </cell>
          <cell r="B57" t="str">
            <v>平地・耕地</v>
          </cell>
          <cell r="C57">
            <v>0</v>
          </cell>
        </row>
        <row r="58">
          <cell r="A58" t="str">
            <v>⑫</v>
          </cell>
          <cell r="B58" t="str">
            <v>平地・原野</v>
          </cell>
          <cell r="C58">
            <v>0.1</v>
          </cell>
        </row>
        <row r="59">
          <cell r="A59" t="str">
            <v>⑬</v>
          </cell>
          <cell r="B59" t="str">
            <v>平地・森林</v>
          </cell>
          <cell r="C59">
            <v>0.1</v>
          </cell>
        </row>
        <row r="60">
          <cell r="A60" t="str">
            <v>⑭</v>
          </cell>
          <cell r="B60" t="str">
            <v>丘陵地・市街地（乙）</v>
          </cell>
          <cell r="C60">
            <v>0.2</v>
          </cell>
        </row>
        <row r="61">
          <cell r="A61" t="str">
            <v>⑮</v>
          </cell>
          <cell r="B61" t="str">
            <v>丘陵地・都市近郊</v>
          </cell>
          <cell r="C61">
            <v>0.2</v>
          </cell>
        </row>
        <row r="62">
          <cell r="A62" t="str">
            <v>⑯</v>
          </cell>
          <cell r="B62" t="str">
            <v>丘陵地・耕地</v>
          </cell>
          <cell r="C62">
            <v>0.1</v>
          </cell>
        </row>
        <row r="63">
          <cell r="A63" t="str">
            <v>⑰</v>
          </cell>
          <cell r="B63" t="str">
            <v>丘陵地・原野</v>
          </cell>
          <cell r="C63">
            <v>0.2</v>
          </cell>
        </row>
        <row r="64">
          <cell r="A64" t="str">
            <v>⑱</v>
          </cell>
          <cell r="B64" t="str">
            <v>丘陵地・森林</v>
          </cell>
          <cell r="C64">
            <v>0.2</v>
          </cell>
        </row>
        <row r="65">
          <cell r="A65" t="str">
            <v>⑲</v>
          </cell>
          <cell r="B65" t="str">
            <v>低山地・耕地</v>
          </cell>
          <cell r="C65">
            <v>0.2</v>
          </cell>
        </row>
        <row r="66">
          <cell r="A66" t="str">
            <v>⑳</v>
          </cell>
          <cell r="B66" t="str">
            <v>低山地・原野</v>
          </cell>
          <cell r="C66">
            <v>0.3</v>
          </cell>
        </row>
        <row r="67">
          <cell r="A67" t="str">
            <v>Ⅰ</v>
          </cell>
          <cell r="B67" t="str">
            <v>低山地・森林</v>
          </cell>
          <cell r="C67">
            <v>0.3</v>
          </cell>
        </row>
        <row r="68">
          <cell r="A68" t="str">
            <v>Ⅱ</v>
          </cell>
          <cell r="B68" t="str">
            <v>高山地・原野</v>
          </cell>
          <cell r="C68">
            <v>0.3</v>
          </cell>
        </row>
        <row r="69">
          <cell r="A69" t="str">
            <v>Ⅲ</v>
          </cell>
          <cell r="B69" t="str">
            <v>高山地・森林</v>
          </cell>
          <cell r="C69">
            <v>0.4</v>
          </cell>
        </row>
        <row r="70">
          <cell r="A70" t="str">
            <v>Ⅳ</v>
          </cell>
          <cell r="B70" t="str">
            <v>平地・大市街地、道路上</v>
          </cell>
          <cell r="C70">
            <v>0.1</v>
          </cell>
        </row>
        <row r="71">
          <cell r="A71" t="str">
            <v>Ⅴ</v>
          </cell>
          <cell r="B71" t="str">
            <v>平地・市街地（甲）、道路上</v>
          </cell>
          <cell r="C71">
            <v>0.1</v>
          </cell>
        </row>
        <row r="72">
          <cell r="A72" t="str">
            <v>ⅵ</v>
          </cell>
          <cell r="B72" t="str">
            <v>平地・市街地（乙）、道路上</v>
          </cell>
          <cell r="C72">
            <v>0</v>
          </cell>
        </row>
        <row r="73">
          <cell r="A73" t="str">
            <v>Ⅶ</v>
          </cell>
          <cell r="B73" t="str">
            <v>平地・都市近郊、道路上</v>
          </cell>
          <cell r="C73">
            <v>-0.1</v>
          </cell>
        </row>
        <row r="74">
          <cell r="A74" t="str">
            <v>Ⅷ</v>
          </cell>
          <cell r="B74" t="str">
            <v>平地・耕地、道路上</v>
          </cell>
          <cell r="C74">
            <v>-0.2</v>
          </cell>
        </row>
        <row r="75">
          <cell r="A75" t="str">
            <v>Ⅸ</v>
          </cell>
          <cell r="B75" t="str">
            <v>平地・原野、道路上</v>
          </cell>
          <cell r="C75">
            <v>-0.1</v>
          </cell>
        </row>
        <row r="76">
          <cell r="A76" t="str">
            <v>Ⅹ</v>
          </cell>
          <cell r="B76" t="str">
            <v>平地・森林、道路上</v>
          </cell>
          <cell r="C76">
            <v>-0.1</v>
          </cell>
        </row>
        <row r="77">
          <cell r="A77" t="str">
            <v>壱</v>
          </cell>
          <cell r="B77" t="str">
            <v>丘陵地・市街地（乙）、道路上</v>
          </cell>
          <cell r="C77">
            <v>0.1</v>
          </cell>
        </row>
        <row r="78">
          <cell r="A78" t="str">
            <v>弐</v>
          </cell>
          <cell r="B78" t="str">
            <v>丘陵地・都市近郊、道路上</v>
          </cell>
          <cell r="C78">
            <v>0</v>
          </cell>
        </row>
        <row r="79">
          <cell r="A79" t="str">
            <v>参</v>
          </cell>
          <cell r="B79" t="str">
            <v>丘陵地・耕地、道路上</v>
          </cell>
          <cell r="C79">
            <v>-0.1</v>
          </cell>
        </row>
        <row r="80">
          <cell r="A80" t="str">
            <v>四</v>
          </cell>
          <cell r="B80" t="str">
            <v>丘陵地・原野、道路上</v>
          </cell>
          <cell r="C80">
            <v>0</v>
          </cell>
        </row>
        <row r="81">
          <cell r="A81" t="str">
            <v>五</v>
          </cell>
          <cell r="B81" t="str">
            <v>丘陵地・森林、道路上</v>
          </cell>
          <cell r="C81">
            <v>0</v>
          </cell>
        </row>
        <row r="82">
          <cell r="A82" t="str">
            <v>六</v>
          </cell>
          <cell r="B82" t="str">
            <v>低山地・原野、道路上</v>
          </cell>
          <cell r="C82">
            <v>0.2</v>
          </cell>
        </row>
        <row r="83">
          <cell r="A83" t="str">
            <v>七</v>
          </cell>
          <cell r="B83" t="str">
            <v>低山地・森林、道路上</v>
          </cell>
          <cell r="C83">
            <v>0.2</v>
          </cell>
        </row>
        <row r="84">
          <cell r="A84" t="str">
            <v>八</v>
          </cell>
          <cell r="B84" t="str">
            <v>高山地・原野、道路上</v>
          </cell>
          <cell r="C84">
            <v>0.4</v>
          </cell>
        </row>
        <row r="85">
          <cell r="A85" t="str">
            <v>九</v>
          </cell>
          <cell r="B85" t="str">
            <v>高山地・森林、道路上</v>
          </cell>
          <cell r="C85">
            <v>0.4</v>
          </cell>
        </row>
        <row r="86">
          <cell r="A86" t="str">
            <v>十</v>
          </cell>
          <cell r="B86" t="str">
            <v>平地・大市街地、道路外</v>
          </cell>
          <cell r="C86">
            <v>0.1</v>
          </cell>
        </row>
        <row r="87">
          <cell r="A87" t="str">
            <v>十一</v>
          </cell>
          <cell r="B87" t="str">
            <v>平地・市街地（甲）、道路外</v>
          </cell>
          <cell r="C87">
            <v>0.1</v>
          </cell>
        </row>
        <row r="88">
          <cell r="A88" t="str">
            <v>十二</v>
          </cell>
          <cell r="B88" t="str">
            <v>平地・市街地（乙）、道路外</v>
          </cell>
          <cell r="C88">
            <v>0</v>
          </cell>
        </row>
        <row r="89">
          <cell r="A89" t="str">
            <v>十三</v>
          </cell>
          <cell r="B89" t="str">
            <v>平地・都市近郊、道路外</v>
          </cell>
          <cell r="C89">
            <v>-0.1</v>
          </cell>
        </row>
        <row r="90">
          <cell r="A90" t="str">
            <v>十四</v>
          </cell>
          <cell r="B90" t="str">
            <v>平地・耕地、道路外</v>
          </cell>
          <cell r="C90">
            <v>-0.2</v>
          </cell>
        </row>
        <row r="91">
          <cell r="A91" t="str">
            <v>十五</v>
          </cell>
          <cell r="B91" t="str">
            <v>平地・原野、道路外</v>
          </cell>
          <cell r="C91">
            <v>-0.1</v>
          </cell>
        </row>
        <row r="92">
          <cell r="A92" t="str">
            <v>十六</v>
          </cell>
          <cell r="B92" t="str">
            <v>平地・森林、道路外</v>
          </cell>
          <cell r="C92">
            <v>-0.1</v>
          </cell>
        </row>
        <row r="93">
          <cell r="A93" t="str">
            <v>十七</v>
          </cell>
          <cell r="B93" t="str">
            <v>丘陵地・市街地（乙）、道路外</v>
          </cell>
          <cell r="C93">
            <v>0.1</v>
          </cell>
        </row>
        <row r="94">
          <cell r="A94" t="str">
            <v>十八</v>
          </cell>
          <cell r="B94" t="str">
            <v>丘陵地・都市近郊、道路外</v>
          </cell>
          <cell r="C94">
            <v>0</v>
          </cell>
        </row>
        <row r="95">
          <cell r="A95" t="str">
            <v>十九</v>
          </cell>
          <cell r="B95" t="str">
            <v>丘陵地・耕地、道路外</v>
          </cell>
          <cell r="C95">
            <v>-0.1</v>
          </cell>
        </row>
        <row r="96">
          <cell r="A96" t="str">
            <v>二十</v>
          </cell>
          <cell r="B96" t="str">
            <v>丘陵地・原野、道路外</v>
          </cell>
          <cell r="C96">
            <v>0</v>
          </cell>
        </row>
        <row r="97">
          <cell r="A97" t="str">
            <v>二十一</v>
          </cell>
          <cell r="B97" t="str">
            <v>丘陵地・森林、道路外</v>
          </cell>
          <cell r="C97">
            <v>0</v>
          </cell>
        </row>
        <row r="98">
          <cell r="A98" t="str">
            <v>二十二</v>
          </cell>
          <cell r="B98" t="str">
            <v>低山地・原野、道路外</v>
          </cell>
          <cell r="C98">
            <v>0.2</v>
          </cell>
        </row>
        <row r="99">
          <cell r="A99" t="str">
            <v>二十三</v>
          </cell>
          <cell r="B99" t="str">
            <v>低山地・森林、道路外</v>
          </cell>
          <cell r="C99">
            <v>0.2</v>
          </cell>
        </row>
        <row r="100">
          <cell r="A100" t="str">
            <v>二十四</v>
          </cell>
          <cell r="B100" t="str">
            <v>高山地・原野、道路外</v>
          </cell>
          <cell r="C100">
            <v>0.4</v>
          </cell>
        </row>
        <row r="101">
          <cell r="A101" t="str">
            <v>二十五</v>
          </cell>
          <cell r="B101" t="str">
            <v>高山地・森林、道路外</v>
          </cell>
          <cell r="C101">
            <v>0.4</v>
          </cell>
        </row>
        <row r="102">
          <cell r="A102" t="str">
            <v>二十六</v>
          </cell>
          <cell r="B102" t="str">
            <v>平地・大市街地</v>
          </cell>
          <cell r="C102">
            <v>0.1</v>
          </cell>
        </row>
        <row r="103">
          <cell r="A103" t="str">
            <v>二十七</v>
          </cell>
          <cell r="B103" t="str">
            <v>平地・市街地（甲）</v>
          </cell>
          <cell r="C103">
            <v>0.1</v>
          </cell>
        </row>
        <row r="104">
          <cell r="A104" t="str">
            <v>二十八</v>
          </cell>
          <cell r="B104" t="str">
            <v>平地・市街地（乙）</v>
          </cell>
          <cell r="C104">
            <v>0</v>
          </cell>
        </row>
        <row r="105">
          <cell r="A105" t="str">
            <v>二十九</v>
          </cell>
          <cell r="B105" t="str">
            <v>平地・都市近郊</v>
          </cell>
          <cell r="C105">
            <v>0</v>
          </cell>
        </row>
        <row r="106">
          <cell r="A106" t="str">
            <v>三十</v>
          </cell>
          <cell r="B106" t="str">
            <v>平地・耕地</v>
          </cell>
          <cell r="C106">
            <v>0</v>
          </cell>
        </row>
        <row r="107">
          <cell r="A107" t="str">
            <v>三十一</v>
          </cell>
          <cell r="B107" t="str">
            <v>平地・原野</v>
          </cell>
          <cell r="C107">
            <v>0</v>
          </cell>
        </row>
        <row r="108">
          <cell r="A108" t="str">
            <v>三十二</v>
          </cell>
          <cell r="B108" t="str">
            <v>平地・森林</v>
          </cell>
          <cell r="C108">
            <v>0.1</v>
          </cell>
        </row>
        <row r="109">
          <cell r="A109" t="str">
            <v>三十三</v>
          </cell>
          <cell r="B109" t="str">
            <v>丘陵地・市街地（乙）</v>
          </cell>
          <cell r="C109">
            <v>0</v>
          </cell>
        </row>
        <row r="110">
          <cell r="A110" t="str">
            <v>三十四</v>
          </cell>
          <cell r="B110" t="str">
            <v>丘陵地・都市近郊</v>
          </cell>
          <cell r="C110">
            <v>0</v>
          </cell>
        </row>
        <row r="111">
          <cell r="A111" t="str">
            <v>三十五</v>
          </cell>
          <cell r="B111" t="str">
            <v>丘陵地・耕地</v>
          </cell>
          <cell r="C111">
            <v>-0.1</v>
          </cell>
        </row>
        <row r="112">
          <cell r="A112" t="str">
            <v>三十六</v>
          </cell>
          <cell r="B112" t="str">
            <v>丘陵地・原野</v>
          </cell>
          <cell r="C112">
            <v>-0.1</v>
          </cell>
        </row>
        <row r="113">
          <cell r="A113" t="str">
            <v>三十七</v>
          </cell>
          <cell r="B113" t="str">
            <v>丘陵地・森林</v>
          </cell>
          <cell r="C113">
            <v>0</v>
          </cell>
        </row>
        <row r="114">
          <cell r="A114" t="str">
            <v>三十八</v>
          </cell>
          <cell r="B114" t="str">
            <v>低山地・耕地</v>
          </cell>
          <cell r="C114">
            <v>0.1</v>
          </cell>
        </row>
        <row r="115">
          <cell r="A115" t="str">
            <v>三十九</v>
          </cell>
          <cell r="B115" t="str">
            <v>低山地・原野</v>
          </cell>
          <cell r="C115">
            <v>0</v>
          </cell>
        </row>
        <row r="116">
          <cell r="A116" t="str">
            <v>四十</v>
          </cell>
          <cell r="B116" t="str">
            <v>低山地・森林</v>
          </cell>
          <cell r="C116">
            <v>0.2</v>
          </cell>
        </row>
        <row r="117">
          <cell r="A117" t="str">
            <v>四十一</v>
          </cell>
          <cell r="B117" t="str">
            <v>高山地・原野</v>
          </cell>
          <cell r="C117">
            <v>0.1</v>
          </cell>
        </row>
        <row r="118">
          <cell r="A118" t="str">
            <v>四十二</v>
          </cell>
          <cell r="B118" t="str">
            <v>高山地・森林</v>
          </cell>
          <cell r="C118">
            <v>0.3</v>
          </cell>
        </row>
      </sheetData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ＲＣＨ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・5000地形図"/>
      <sheetName val="打合せ協議"/>
      <sheetName val="1・500地形図作成"/>
      <sheetName val="1・1000地形図作成"/>
      <sheetName val="1.2500地形図作成"/>
      <sheetName val="図面縮小編纂"/>
      <sheetName val="デジタルマッピングレベル500"/>
      <sheetName val="ﾃﾞｨｼﾞﾀﾙﾏｯﾋﾟﾝｸﾞレベル1000"/>
      <sheetName val="ﾃﾞｨｼﾞﾀﾙﾏｯﾋﾟﾝｸﾞﾚﾍﾞﾙ2500"/>
      <sheetName val="既成図数値化ﾚﾍﾞﾙ2500"/>
      <sheetName val="変化率"/>
      <sheetName val="人件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>
            <v>1</v>
          </cell>
          <cell r="B1">
            <v>2</v>
          </cell>
          <cell r="C1">
            <v>3</v>
          </cell>
        </row>
        <row r="2">
          <cell r="A2" t="str">
            <v>あ</v>
          </cell>
          <cell r="B2" t="str">
            <v>平地・大市街地</v>
          </cell>
          <cell r="C2">
            <v>0.2</v>
          </cell>
          <cell r="D2" t="str">
            <v>図化変化率</v>
          </cell>
        </row>
        <row r="3">
          <cell r="A3" t="str">
            <v>い</v>
          </cell>
          <cell r="B3" t="str">
            <v>平地・市街地（甲）</v>
          </cell>
          <cell r="C3">
            <v>0.2</v>
          </cell>
        </row>
        <row r="4">
          <cell r="A4" t="str">
            <v>う</v>
          </cell>
          <cell r="B4" t="str">
            <v>平地・市街地（乙）</v>
          </cell>
          <cell r="C4">
            <v>0.1</v>
          </cell>
        </row>
        <row r="5">
          <cell r="A5" t="str">
            <v>え</v>
          </cell>
          <cell r="B5" t="str">
            <v>平地・都市近郊</v>
          </cell>
          <cell r="C5">
            <v>0.1</v>
          </cell>
        </row>
        <row r="6">
          <cell r="A6" t="str">
            <v>お</v>
          </cell>
          <cell r="B6" t="str">
            <v>平地・耕地</v>
          </cell>
          <cell r="C6">
            <v>0</v>
          </cell>
        </row>
        <row r="7">
          <cell r="A7" t="str">
            <v>か</v>
          </cell>
          <cell r="B7" t="str">
            <v>平地・原野</v>
          </cell>
          <cell r="C7">
            <v>-0.1</v>
          </cell>
        </row>
        <row r="8">
          <cell r="A8" t="str">
            <v>き</v>
          </cell>
          <cell r="B8" t="str">
            <v>平地・森林</v>
          </cell>
          <cell r="C8">
            <v>-0.1</v>
          </cell>
        </row>
        <row r="9">
          <cell r="A9" t="str">
            <v>く</v>
          </cell>
          <cell r="B9" t="str">
            <v>丘陵地・市街地（乙）</v>
          </cell>
          <cell r="C9">
            <v>0.2</v>
          </cell>
        </row>
        <row r="10">
          <cell r="A10" t="str">
            <v>け</v>
          </cell>
          <cell r="B10" t="str">
            <v>丘陵地・都市近郊</v>
          </cell>
          <cell r="C10">
            <v>0.2</v>
          </cell>
        </row>
        <row r="11">
          <cell r="A11" t="str">
            <v>こ</v>
          </cell>
          <cell r="B11" t="str">
            <v>丘陵地・耕地</v>
          </cell>
          <cell r="C11">
            <v>0.1</v>
          </cell>
        </row>
        <row r="12">
          <cell r="A12" t="str">
            <v>さ</v>
          </cell>
          <cell r="B12" t="str">
            <v>丘陵地・原野</v>
          </cell>
          <cell r="C12">
            <v>0</v>
          </cell>
        </row>
        <row r="13">
          <cell r="A13" t="str">
            <v>し</v>
          </cell>
          <cell r="B13" t="str">
            <v>丘陵地・森林</v>
          </cell>
          <cell r="C13">
            <v>0</v>
          </cell>
        </row>
        <row r="14">
          <cell r="A14" t="str">
            <v>す</v>
          </cell>
          <cell r="B14" t="str">
            <v>低山地・耕地</v>
          </cell>
          <cell r="C14">
            <v>0.1</v>
          </cell>
        </row>
        <row r="15">
          <cell r="A15" t="str">
            <v>せ</v>
          </cell>
          <cell r="B15" t="str">
            <v>低山地・原野</v>
          </cell>
          <cell r="C15">
            <v>0</v>
          </cell>
        </row>
        <row r="16">
          <cell r="A16" t="str">
            <v>そ</v>
          </cell>
          <cell r="B16" t="str">
            <v>低山地・森林</v>
          </cell>
          <cell r="C16">
            <v>0</v>
          </cell>
        </row>
        <row r="17">
          <cell r="A17" t="str">
            <v>た</v>
          </cell>
          <cell r="B17" t="str">
            <v>高山地・原野</v>
          </cell>
          <cell r="C17">
            <v>0</v>
          </cell>
        </row>
        <row r="18">
          <cell r="A18" t="str">
            <v>ち</v>
          </cell>
          <cell r="B18" t="str">
            <v>高山地・森林</v>
          </cell>
          <cell r="C18">
            <v>0</v>
          </cell>
        </row>
        <row r="19">
          <cell r="A19" t="str">
            <v>つ</v>
          </cell>
          <cell r="B19" t="str">
            <v>1/5,000、ﾚﾍﾞﾙ500</v>
          </cell>
          <cell r="C19">
            <v>-0.11</v>
          </cell>
          <cell r="D19" t="str">
            <v>地形図作成及びデジタルマッピング</v>
          </cell>
        </row>
        <row r="20">
          <cell r="A20" t="str">
            <v>て</v>
          </cell>
          <cell r="B20" t="str">
            <v>1/4,500、ﾚﾍﾞﾙ500</v>
          </cell>
          <cell r="C20">
            <v>-0.06</v>
          </cell>
        </row>
        <row r="21">
          <cell r="A21" t="str">
            <v>と</v>
          </cell>
          <cell r="B21" t="str">
            <v>1/4,000、ﾚﾍﾞﾙ500</v>
          </cell>
          <cell r="C21">
            <v>0</v>
          </cell>
        </row>
        <row r="22">
          <cell r="A22" t="str">
            <v>な</v>
          </cell>
          <cell r="B22" t="str">
            <v>1/3,500、ﾚﾍﾞﾙ500</v>
          </cell>
          <cell r="C22">
            <v>0.06</v>
          </cell>
        </row>
        <row r="23">
          <cell r="A23" t="str">
            <v>に</v>
          </cell>
          <cell r="B23" t="str">
            <v>1/3,000、ﾚﾍﾞﾙ500</v>
          </cell>
          <cell r="C23">
            <v>0.11</v>
          </cell>
        </row>
        <row r="24">
          <cell r="A24" t="str">
            <v>ぬ</v>
          </cell>
          <cell r="B24" t="str">
            <v>1/2,500、ﾚﾍﾞﾙ500</v>
          </cell>
          <cell r="C24">
            <v>0.22</v>
          </cell>
        </row>
        <row r="25">
          <cell r="A25" t="str">
            <v>ね</v>
          </cell>
          <cell r="B25" t="str">
            <v>1/10,000、ﾚﾍﾞﾙ1,000</v>
          </cell>
          <cell r="C25">
            <v>-0.15</v>
          </cell>
        </row>
        <row r="26">
          <cell r="A26" t="str">
            <v>の</v>
          </cell>
          <cell r="B26" t="str">
            <v>1/9,000、ﾚﾍﾞﾙ1,000</v>
          </cell>
          <cell r="C26">
            <v>-0.05</v>
          </cell>
        </row>
        <row r="27">
          <cell r="A27" t="str">
            <v>は</v>
          </cell>
          <cell r="B27" t="str">
            <v>1/8,000、ﾚﾍﾞﾙ1,000</v>
          </cell>
          <cell r="C27">
            <v>0</v>
          </cell>
        </row>
        <row r="28">
          <cell r="A28" t="str">
            <v>ひ</v>
          </cell>
          <cell r="B28" t="str">
            <v>1/7,000、ﾚﾍﾞﾙ1,000</v>
          </cell>
          <cell r="C28">
            <v>0.05</v>
          </cell>
        </row>
        <row r="29">
          <cell r="A29" t="str">
            <v>ふ</v>
          </cell>
          <cell r="B29" t="str">
            <v>1/6,000、ﾚﾍﾞﾙ1,000</v>
          </cell>
          <cell r="C29">
            <v>0.15</v>
          </cell>
        </row>
        <row r="30">
          <cell r="A30" t="str">
            <v>へ</v>
          </cell>
          <cell r="B30" t="str">
            <v>1/5,000、ﾚﾍﾞﾙ1,000</v>
          </cell>
          <cell r="C30">
            <v>0.2</v>
          </cell>
        </row>
        <row r="31">
          <cell r="A31" t="str">
            <v>ほ</v>
          </cell>
          <cell r="B31" t="str">
            <v>1/15,000、ﾚﾍﾞﾙ2,500</v>
          </cell>
          <cell r="C31">
            <v>-0.1</v>
          </cell>
        </row>
        <row r="32">
          <cell r="A32" t="str">
            <v>ま</v>
          </cell>
          <cell r="B32" t="str">
            <v>1/12,500、ﾚﾍﾞﾙ2,500</v>
          </cell>
          <cell r="C32">
            <v>0</v>
          </cell>
        </row>
        <row r="33">
          <cell r="A33" t="str">
            <v>み</v>
          </cell>
          <cell r="B33" t="str">
            <v>1/10,000、ﾚﾍﾞﾙ2,500</v>
          </cell>
          <cell r="C33">
            <v>0.1</v>
          </cell>
        </row>
        <row r="34">
          <cell r="A34" t="str">
            <v>む</v>
          </cell>
          <cell r="B34" t="str">
            <v>1/7,500、ﾚﾍﾞﾙ2,500</v>
          </cell>
          <cell r="C34">
            <v>0.3</v>
          </cell>
        </row>
        <row r="35">
          <cell r="A35" t="str">
            <v>め</v>
          </cell>
          <cell r="B35" t="str">
            <v>1/5,000、ﾚﾍﾞﾙ2,500</v>
          </cell>
          <cell r="C35">
            <v>0.8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ＲＣＨ"/>
      <sheetName val="STEE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．設定条件"/>
      <sheetName val="浮遊時の安定計算"/>
    </sheetNames>
    <sheetDataSet>
      <sheetData sheetId="0">
        <row r="1">
          <cell r="E1">
            <v>0.5</v>
          </cell>
        </row>
        <row r="2">
          <cell r="E2">
            <v>0</v>
          </cell>
        </row>
        <row r="3">
          <cell r="E3">
            <v>0.17</v>
          </cell>
        </row>
        <row r="4">
          <cell r="E4">
            <v>4.5</v>
          </cell>
        </row>
        <row r="5">
          <cell r="E5">
            <v>2</v>
          </cell>
        </row>
        <row r="6">
          <cell r="E6">
            <v>-6</v>
          </cell>
        </row>
        <row r="8">
          <cell r="E8">
            <v>40</v>
          </cell>
        </row>
        <row r="10">
          <cell r="E10">
            <v>0</v>
          </cell>
        </row>
        <row r="11">
          <cell r="E11">
            <v>22</v>
          </cell>
        </row>
        <row r="12">
          <cell r="E12">
            <v>0</v>
          </cell>
        </row>
        <row r="15">
          <cell r="E15">
            <v>0.35</v>
          </cell>
        </row>
        <row r="16">
          <cell r="E16">
            <v>0.35</v>
          </cell>
        </row>
        <row r="17">
          <cell r="E17">
            <v>0.7</v>
          </cell>
        </row>
        <row r="18">
          <cell r="E18">
            <v>1</v>
          </cell>
        </row>
        <row r="19">
          <cell r="E19">
            <v>0</v>
          </cell>
        </row>
        <row r="20">
          <cell r="E20">
            <v>1</v>
          </cell>
        </row>
        <row r="21">
          <cell r="E21">
            <v>0</v>
          </cell>
        </row>
        <row r="23">
          <cell r="E23">
            <v>1</v>
          </cell>
        </row>
        <row r="24">
          <cell r="E24">
            <v>3</v>
          </cell>
        </row>
        <row r="25">
          <cell r="E25">
            <v>2</v>
          </cell>
        </row>
        <row r="26">
          <cell r="E26">
            <v>21.8</v>
          </cell>
        </row>
        <row r="27">
          <cell r="E27">
            <v>0.1</v>
          </cell>
        </row>
        <row r="29">
          <cell r="E29">
            <v>0.6</v>
          </cell>
        </row>
        <row r="30">
          <cell r="E30">
            <v>0.5</v>
          </cell>
        </row>
        <row r="31">
          <cell r="E31">
            <v>6.17</v>
          </cell>
        </row>
        <row r="33">
          <cell r="E33">
            <v>0.3</v>
          </cell>
        </row>
        <row r="34">
          <cell r="E34">
            <v>0.30000000000000004</v>
          </cell>
        </row>
        <row r="35">
          <cell r="E35">
            <v>0.90000000000000013</v>
          </cell>
        </row>
        <row r="36">
          <cell r="E36">
            <v>0.30000000000000004</v>
          </cell>
        </row>
        <row r="37">
          <cell r="E37">
            <v>0.90000000000000013</v>
          </cell>
        </row>
        <row r="38">
          <cell r="E38">
            <v>0.3</v>
          </cell>
        </row>
        <row r="39">
          <cell r="E39">
            <v>0.89999999999999991</v>
          </cell>
        </row>
        <row r="41">
          <cell r="E41">
            <v>0.1</v>
          </cell>
        </row>
        <row r="42">
          <cell r="E42">
            <v>2</v>
          </cell>
        </row>
        <row r="43">
          <cell r="E43">
            <v>7.85</v>
          </cell>
        </row>
        <row r="44">
          <cell r="E44">
            <v>2.4500000000000002</v>
          </cell>
        </row>
        <row r="45">
          <cell r="E45">
            <v>2.2999999999999998</v>
          </cell>
        </row>
        <row r="46">
          <cell r="E46">
            <v>1.03</v>
          </cell>
        </row>
        <row r="47">
          <cell r="E47">
            <v>1.8</v>
          </cell>
        </row>
        <row r="48">
          <cell r="E48">
            <v>2</v>
          </cell>
        </row>
        <row r="49">
          <cell r="E49">
            <v>1</v>
          </cell>
        </row>
        <row r="50">
          <cell r="E50">
            <v>0.5</v>
          </cell>
        </row>
        <row r="51">
          <cell r="E51">
            <v>0.25</v>
          </cell>
        </row>
        <row r="52">
          <cell r="E52">
            <v>0.7</v>
          </cell>
        </row>
        <row r="54">
          <cell r="E54">
            <v>40</v>
          </cell>
        </row>
        <row r="55">
          <cell r="E55">
            <v>85</v>
          </cell>
        </row>
        <row r="56">
          <cell r="E56">
            <v>85</v>
          </cell>
        </row>
        <row r="57">
          <cell r="E57">
            <v>110</v>
          </cell>
        </row>
        <row r="58">
          <cell r="E58">
            <v>110</v>
          </cell>
        </row>
        <row r="59">
          <cell r="E59">
            <v>110</v>
          </cell>
        </row>
        <row r="60">
          <cell r="E60">
            <v>44</v>
          </cell>
        </row>
        <row r="61">
          <cell r="E61">
            <v>45</v>
          </cell>
        </row>
        <row r="63">
          <cell r="E63">
            <v>0</v>
          </cell>
        </row>
        <row r="64">
          <cell r="E64">
            <v>22</v>
          </cell>
        </row>
        <row r="65">
          <cell r="E65">
            <v>0</v>
          </cell>
        </row>
        <row r="67">
          <cell r="E67">
            <v>7</v>
          </cell>
        </row>
        <row r="68">
          <cell r="E68">
            <v>1</v>
          </cell>
        </row>
        <row r="70">
          <cell r="E70">
            <v>4</v>
          </cell>
        </row>
        <row r="71">
          <cell r="E71">
            <v>4</v>
          </cell>
        </row>
      </sheetData>
      <sheetData sheetId="1">
        <row r="32">
          <cell r="D32">
            <v>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ａ"/>
      <sheetName val="調査内訳書 ａ"/>
      <sheetName val="調査見積書清書欄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購入品"/>
      <sheetName val="総括表"/>
      <sheetName val="据付"/>
      <sheetName val="工場製作"/>
      <sheetName val="現場工事"/>
      <sheetName val="現場工事 (2)"/>
      <sheetName val="材料費"/>
      <sheetName val="鋼材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条件"/>
      <sheetName val="波長計算"/>
    </sheetNames>
    <sheetDataSet>
      <sheetData sheetId="0" refreshError="1">
        <row r="4">
          <cell r="D4">
            <v>0</v>
          </cell>
        </row>
        <row r="5">
          <cell r="D5">
            <v>0</v>
          </cell>
        </row>
        <row r="12">
          <cell r="D12">
            <v>2.5</v>
          </cell>
        </row>
        <row r="14">
          <cell r="D14">
            <v>2</v>
          </cell>
        </row>
        <row r="15">
          <cell r="D15">
            <v>-6</v>
          </cell>
        </row>
        <row r="17">
          <cell r="D17">
            <v>0.5</v>
          </cell>
        </row>
        <row r="34">
          <cell r="D34">
            <v>1.03</v>
          </cell>
        </row>
        <row r="42">
          <cell r="D42">
            <v>1</v>
          </cell>
        </row>
        <row r="52">
          <cell r="D52">
            <v>-8</v>
          </cell>
        </row>
        <row r="53">
          <cell r="D53">
            <v>30</v>
          </cell>
        </row>
        <row r="54">
          <cell r="D54">
            <v>1</v>
          </cell>
        </row>
        <row r="55">
          <cell r="D55">
            <v>0.5</v>
          </cell>
        </row>
        <row r="56">
          <cell r="D56">
            <v>2.5</v>
          </cell>
        </row>
        <row r="57">
          <cell r="D57">
            <v>6.8</v>
          </cell>
        </row>
        <row r="58">
          <cell r="D58">
            <v>9</v>
          </cell>
        </row>
        <row r="71">
          <cell r="D71">
            <v>11.8</v>
          </cell>
        </row>
        <row r="72">
          <cell r="D72">
            <v>6.556</v>
          </cell>
        </row>
        <row r="73">
          <cell r="D73">
            <v>11.8</v>
          </cell>
        </row>
        <row r="74">
          <cell r="D74">
            <v>11.8</v>
          </cell>
        </row>
        <row r="76">
          <cell r="D76">
            <v>0</v>
          </cell>
        </row>
        <row r="77">
          <cell r="D77">
            <v>-8</v>
          </cell>
        </row>
        <row r="78">
          <cell r="D78">
            <v>10</v>
          </cell>
        </row>
        <row r="79">
          <cell r="D79">
            <v>0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※函体の重量中心"/>
    </sheetNames>
    <sheetDataSet>
      <sheetData sheetId="0" refreshError="1">
        <row r="33">
          <cell r="I33">
            <v>1.6</v>
          </cell>
        </row>
        <row r="34">
          <cell r="I34">
            <v>0.85</v>
          </cell>
        </row>
        <row r="36">
          <cell r="I36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3EDF-FCFE-4DA8-81E2-5637F324A504}">
  <dimension ref="A1:BB39"/>
  <sheetViews>
    <sheetView tabSelected="1" workbookViewId="0">
      <selection activeCell="N25" sqref="N25:BB28"/>
    </sheetView>
  </sheetViews>
  <sheetFormatPr defaultColWidth="2.375" defaultRowHeight="12"/>
  <cols>
    <col min="1" max="54" width="2.5" style="328" customWidth="1"/>
    <col min="55" max="16384" width="2.375" style="328"/>
  </cols>
  <sheetData>
    <row r="1" spans="1:54">
      <c r="A1" s="325"/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7"/>
    </row>
    <row r="2" spans="1:54">
      <c r="A2" s="329"/>
      <c r="B2" s="330"/>
      <c r="C2" s="442" t="s">
        <v>162</v>
      </c>
      <c r="D2" s="442"/>
      <c r="E2" s="442"/>
      <c r="F2" s="443">
        <v>8</v>
      </c>
      <c r="G2" s="443"/>
      <c r="H2" s="444" t="s">
        <v>163</v>
      </c>
      <c r="I2" s="444"/>
      <c r="K2" s="387"/>
      <c r="L2" s="387"/>
      <c r="M2" s="387"/>
      <c r="N2" s="387"/>
      <c r="O2" s="387"/>
      <c r="P2" s="387"/>
      <c r="Q2" s="387"/>
      <c r="R2" s="387"/>
      <c r="S2" s="387"/>
      <c r="AV2" s="330"/>
      <c r="AW2" s="331"/>
      <c r="AX2" s="331"/>
      <c r="AY2" s="331"/>
      <c r="AZ2" s="331"/>
      <c r="BA2" s="331"/>
      <c r="BB2" s="332"/>
    </row>
    <row r="3" spans="1:54">
      <c r="A3" s="445" t="s">
        <v>164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446"/>
      <c r="AU3" s="446"/>
      <c r="AV3" s="446"/>
      <c r="AW3" s="446"/>
      <c r="AX3" s="446"/>
      <c r="AY3" s="446"/>
      <c r="AZ3" s="446"/>
      <c r="BA3" s="446"/>
      <c r="BB3" s="447"/>
    </row>
    <row r="4" spans="1:54">
      <c r="A4" s="445"/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6"/>
      <c r="AO4" s="446"/>
      <c r="AP4" s="446"/>
      <c r="AQ4" s="446"/>
      <c r="AR4" s="446"/>
      <c r="AS4" s="446"/>
      <c r="AT4" s="446"/>
      <c r="AU4" s="446"/>
      <c r="AV4" s="446"/>
      <c r="AW4" s="446"/>
      <c r="AX4" s="446"/>
      <c r="AY4" s="446"/>
      <c r="AZ4" s="446"/>
      <c r="BA4" s="446"/>
      <c r="BB4" s="447"/>
    </row>
    <row r="5" spans="1:54">
      <c r="A5" s="329"/>
      <c r="B5" s="330"/>
      <c r="C5" s="330"/>
      <c r="D5" s="330"/>
      <c r="E5" s="330"/>
      <c r="F5" s="330"/>
      <c r="G5" s="330"/>
      <c r="H5" s="330"/>
      <c r="I5" s="330"/>
      <c r="AP5" s="387" t="s">
        <v>165</v>
      </c>
      <c r="AQ5" s="387"/>
      <c r="AR5" s="387"/>
      <c r="AS5" s="387"/>
      <c r="AT5" s="387"/>
      <c r="AU5" s="387"/>
      <c r="AV5" s="387"/>
      <c r="AW5" s="387"/>
      <c r="AX5" s="387"/>
      <c r="AY5" s="387"/>
      <c r="AZ5" s="387"/>
      <c r="BA5" s="387"/>
      <c r="BB5" s="333"/>
    </row>
    <row r="6" spans="1:54">
      <c r="A6" s="440" t="s">
        <v>166</v>
      </c>
      <c r="B6" s="434"/>
      <c r="C6" s="434"/>
      <c r="D6" s="434"/>
      <c r="E6" s="434"/>
      <c r="F6" s="434"/>
      <c r="G6" s="434" t="s">
        <v>167</v>
      </c>
      <c r="H6" s="434"/>
      <c r="I6" s="434"/>
      <c r="J6" s="434"/>
      <c r="K6" s="434"/>
      <c r="L6" s="434"/>
      <c r="M6" s="434" t="s">
        <v>168</v>
      </c>
      <c r="N6" s="434"/>
      <c r="O6" s="434"/>
      <c r="P6" s="434"/>
      <c r="Q6" s="434"/>
      <c r="R6" s="434"/>
      <c r="S6" s="434" t="s">
        <v>169</v>
      </c>
      <c r="T6" s="434"/>
      <c r="U6" s="434"/>
      <c r="V6" s="434"/>
      <c r="W6" s="434"/>
      <c r="X6" s="434"/>
      <c r="Y6" s="434" t="s">
        <v>170</v>
      </c>
      <c r="Z6" s="434"/>
      <c r="AA6" s="434"/>
      <c r="AB6" s="434"/>
      <c r="AC6" s="434"/>
      <c r="AD6" s="434"/>
      <c r="AE6" s="434" t="s">
        <v>171</v>
      </c>
      <c r="AF6" s="434"/>
      <c r="AG6" s="434"/>
      <c r="AH6" s="434"/>
      <c r="AI6" s="434"/>
      <c r="AJ6" s="434"/>
      <c r="AK6" s="434" t="s">
        <v>172</v>
      </c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6"/>
    </row>
    <row r="7" spans="1:54">
      <c r="A7" s="441"/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5"/>
      <c r="AA7" s="435"/>
      <c r="AB7" s="435"/>
      <c r="AC7" s="435"/>
      <c r="AD7" s="435"/>
      <c r="AE7" s="435"/>
      <c r="AF7" s="435"/>
      <c r="AG7" s="435"/>
      <c r="AH7" s="435"/>
      <c r="AI7" s="435"/>
      <c r="AJ7" s="435"/>
      <c r="AK7" s="435"/>
      <c r="AL7" s="435"/>
      <c r="AM7" s="435"/>
      <c r="AN7" s="435"/>
      <c r="AO7" s="435"/>
      <c r="AP7" s="435"/>
      <c r="AQ7" s="435"/>
      <c r="AR7" s="435"/>
      <c r="AS7" s="435"/>
      <c r="AT7" s="435"/>
      <c r="AU7" s="435"/>
      <c r="AV7" s="435"/>
      <c r="AW7" s="435"/>
      <c r="AX7" s="435"/>
      <c r="AY7" s="435"/>
      <c r="AZ7" s="435"/>
      <c r="BA7" s="435"/>
      <c r="BB7" s="437"/>
    </row>
    <row r="8" spans="1:54">
      <c r="A8" s="438"/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10"/>
      <c r="AG8" s="410"/>
      <c r="AH8" s="410"/>
      <c r="AI8" s="410"/>
      <c r="AJ8" s="410"/>
      <c r="AK8" s="410"/>
      <c r="AL8" s="410"/>
      <c r="AM8" s="410"/>
      <c r="AN8" s="410"/>
      <c r="AO8" s="410"/>
      <c r="AP8" s="410"/>
      <c r="AQ8" s="410"/>
      <c r="AR8" s="410"/>
      <c r="AS8" s="410"/>
      <c r="AT8" s="410"/>
      <c r="AU8" s="410"/>
      <c r="AV8" s="410"/>
      <c r="AW8" s="410"/>
      <c r="AX8" s="410"/>
      <c r="AY8" s="410"/>
      <c r="AZ8" s="410"/>
      <c r="BA8" s="410"/>
      <c r="BB8" s="411"/>
    </row>
    <row r="9" spans="1:54">
      <c r="A9" s="438"/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0"/>
      <c r="AG9" s="410"/>
      <c r="AH9" s="410"/>
      <c r="AI9" s="410"/>
      <c r="AJ9" s="410"/>
      <c r="AK9" s="410"/>
      <c r="AL9" s="410"/>
      <c r="AM9" s="410"/>
      <c r="AN9" s="410"/>
      <c r="AO9" s="410"/>
      <c r="AP9" s="410"/>
      <c r="AQ9" s="410"/>
      <c r="AR9" s="410"/>
      <c r="AS9" s="410"/>
      <c r="AT9" s="410"/>
      <c r="AU9" s="410"/>
      <c r="AV9" s="410"/>
      <c r="AW9" s="410"/>
      <c r="AX9" s="410"/>
      <c r="AY9" s="410"/>
      <c r="AZ9" s="410"/>
      <c r="BA9" s="410"/>
      <c r="BB9" s="411"/>
    </row>
    <row r="10" spans="1:54">
      <c r="A10" s="438"/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0"/>
      <c r="AM10" s="410"/>
      <c r="AN10" s="410"/>
      <c r="AO10" s="410"/>
      <c r="AP10" s="410"/>
      <c r="AQ10" s="410"/>
      <c r="AR10" s="410"/>
      <c r="AS10" s="410"/>
      <c r="AT10" s="410"/>
      <c r="AU10" s="410"/>
      <c r="AV10" s="410"/>
      <c r="AW10" s="410"/>
      <c r="AX10" s="410"/>
      <c r="AY10" s="410"/>
      <c r="AZ10" s="410"/>
      <c r="BA10" s="410"/>
      <c r="BB10" s="411"/>
    </row>
    <row r="11" spans="1:54">
      <c r="A11" s="438"/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39"/>
      <c r="O11" s="439"/>
      <c r="P11" s="439"/>
      <c r="Q11" s="439"/>
      <c r="R11" s="439"/>
      <c r="S11" s="410"/>
      <c r="T11" s="410"/>
      <c r="U11" s="410"/>
      <c r="V11" s="410"/>
      <c r="W11" s="410"/>
      <c r="X11" s="410"/>
      <c r="Y11" s="439"/>
      <c r="Z11" s="439"/>
      <c r="AA11" s="439"/>
      <c r="AB11" s="439"/>
      <c r="AC11" s="439"/>
      <c r="AD11" s="439"/>
      <c r="AE11" s="439"/>
      <c r="AF11" s="439"/>
      <c r="AG11" s="410"/>
      <c r="AH11" s="410"/>
      <c r="AI11" s="410"/>
      <c r="AJ11" s="410"/>
      <c r="AK11" s="410"/>
      <c r="AL11" s="410"/>
      <c r="AM11" s="410"/>
      <c r="AN11" s="410"/>
      <c r="AO11" s="410"/>
      <c r="AP11" s="410"/>
      <c r="AQ11" s="410"/>
      <c r="AR11" s="410"/>
      <c r="AS11" s="410"/>
      <c r="AT11" s="410"/>
      <c r="AU11" s="410"/>
      <c r="AV11" s="410"/>
      <c r="AW11" s="410"/>
      <c r="AX11" s="410"/>
      <c r="AY11" s="410"/>
      <c r="AZ11" s="410"/>
      <c r="BA11" s="410"/>
      <c r="BB11" s="411"/>
    </row>
    <row r="12" spans="1:54">
      <c r="A12" s="334"/>
      <c r="B12" s="335"/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412"/>
      <c r="O12" s="413"/>
      <c r="P12" s="413"/>
      <c r="Q12" s="413"/>
      <c r="R12" s="413"/>
      <c r="S12" s="408"/>
      <c r="T12" s="408"/>
      <c r="U12" s="414"/>
      <c r="V12" s="374"/>
      <c r="W12" s="374"/>
      <c r="X12" s="374"/>
      <c r="Y12" s="415" t="s">
        <v>173</v>
      </c>
      <c r="Z12" s="416"/>
      <c r="AA12" s="416"/>
      <c r="AB12" s="417"/>
      <c r="AC12" s="413"/>
      <c r="AD12" s="413"/>
      <c r="AE12" s="413"/>
      <c r="AF12" s="418"/>
      <c r="AG12" s="419" t="s">
        <v>174</v>
      </c>
      <c r="AH12" s="419"/>
      <c r="AI12" s="424"/>
      <c r="AJ12" s="425"/>
      <c r="AK12" s="425"/>
      <c r="AL12" s="425"/>
      <c r="AM12" s="425"/>
      <c r="AN12" s="425"/>
      <c r="AO12" s="425"/>
      <c r="AP12" s="425"/>
      <c r="AQ12" s="425"/>
      <c r="AR12" s="425"/>
      <c r="AS12" s="425"/>
      <c r="AT12" s="425"/>
      <c r="AU12" s="425"/>
      <c r="AV12" s="425"/>
      <c r="AW12" s="425"/>
      <c r="AX12" s="425"/>
      <c r="AY12" s="425"/>
      <c r="AZ12" s="425"/>
      <c r="BA12" s="425"/>
      <c r="BB12" s="426"/>
    </row>
    <row r="13" spans="1:54">
      <c r="A13" s="336"/>
      <c r="B13" s="337"/>
      <c r="C13" s="337"/>
      <c r="D13" s="363" t="s">
        <v>175</v>
      </c>
      <c r="E13" s="363"/>
      <c r="F13" s="363"/>
      <c r="G13" s="363"/>
      <c r="H13" s="363"/>
      <c r="I13" s="363"/>
      <c r="J13" s="363"/>
      <c r="K13" s="363"/>
      <c r="L13" s="363"/>
      <c r="M13" s="364"/>
      <c r="N13" s="407"/>
      <c r="O13" s="408"/>
      <c r="P13" s="408"/>
      <c r="Q13" s="408"/>
      <c r="R13" s="408"/>
      <c r="S13" s="408"/>
      <c r="T13" s="408"/>
      <c r="U13" s="374" t="s">
        <v>176</v>
      </c>
      <c r="V13" s="374"/>
      <c r="W13" s="374"/>
      <c r="X13" s="374"/>
      <c r="Y13" s="409" t="s">
        <v>177</v>
      </c>
      <c r="Z13" s="409"/>
      <c r="AA13" s="409"/>
      <c r="AB13" s="408"/>
      <c r="AC13" s="408"/>
      <c r="AD13" s="408"/>
      <c r="AE13" s="408"/>
      <c r="AF13" s="432"/>
      <c r="AG13" s="420"/>
      <c r="AH13" s="420"/>
      <c r="AI13" s="427"/>
      <c r="AJ13" s="428"/>
      <c r="AK13" s="428"/>
      <c r="AL13" s="428"/>
      <c r="AM13" s="428"/>
      <c r="AN13" s="428"/>
      <c r="AO13" s="428"/>
      <c r="AP13" s="428"/>
      <c r="AQ13" s="428"/>
      <c r="AR13" s="428"/>
      <c r="AS13" s="428"/>
      <c r="AT13" s="428"/>
      <c r="AU13" s="428"/>
      <c r="AV13" s="428"/>
      <c r="AW13" s="428"/>
      <c r="AX13" s="428"/>
      <c r="AY13" s="428"/>
      <c r="AZ13" s="428"/>
      <c r="BA13" s="428"/>
      <c r="BB13" s="429"/>
    </row>
    <row r="14" spans="1:54">
      <c r="A14" s="336"/>
      <c r="B14" s="337"/>
      <c r="C14" s="337"/>
      <c r="D14" s="363"/>
      <c r="E14" s="363"/>
      <c r="F14" s="363"/>
      <c r="G14" s="363"/>
      <c r="H14" s="363"/>
      <c r="I14" s="363"/>
      <c r="J14" s="363"/>
      <c r="K14" s="363"/>
      <c r="L14" s="363"/>
      <c r="M14" s="364"/>
      <c r="N14" s="338"/>
      <c r="Y14" s="330"/>
      <c r="AA14" s="339"/>
      <c r="AB14" s="339"/>
      <c r="AF14" s="340"/>
      <c r="AG14" s="420"/>
      <c r="AH14" s="420"/>
      <c r="AI14" s="341"/>
      <c r="AJ14" s="342"/>
      <c r="AK14" s="342"/>
      <c r="AL14" s="342"/>
      <c r="AM14" s="342"/>
      <c r="AN14" s="342"/>
      <c r="AO14" s="342"/>
      <c r="AP14" s="342"/>
      <c r="AQ14" s="342"/>
      <c r="AR14" s="342"/>
      <c r="AS14" s="342"/>
      <c r="AT14" s="342"/>
      <c r="AU14" s="342"/>
      <c r="AV14" s="342"/>
      <c r="AW14" s="342"/>
      <c r="AX14" s="342"/>
      <c r="AY14" s="342"/>
      <c r="AZ14" s="342"/>
      <c r="BA14" s="342"/>
      <c r="BB14" s="343"/>
    </row>
    <row r="15" spans="1:54">
      <c r="A15" s="336"/>
      <c r="B15" s="337"/>
      <c r="C15" s="337"/>
      <c r="D15" s="363"/>
      <c r="E15" s="363"/>
      <c r="F15" s="363"/>
      <c r="G15" s="363"/>
      <c r="H15" s="363"/>
      <c r="I15" s="363"/>
      <c r="J15" s="363"/>
      <c r="K15" s="363"/>
      <c r="L15" s="363"/>
      <c r="M15" s="364"/>
      <c r="N15" s="433" t="s">
        <v>178</v>
      </c>
      <c r="O15" s="431"/>
      <c r="P15" s="431"/>
      <c r="Q15" s="431"/>
      <c r="R15" s="431"/>
      <c r="S15" s="430" t="s">
        <v>162</v>
      </c>
      <c r="T15" s="431"/>
      <c r="U15" s="430"/>
      <c r="V15" s="431"/>
      <c r="W15" s="394" t="s">
        <v>179</v>
      </c>
      <c r="X15" s="397"/>
      <c r="Y15" s="430"/>
      <c r="Z15" s="431"/>
      <c r="AA15" s="394" t="s">
        <v>180</v>
      </c>
      <c r="AB15" s="397"/>
      <c r="AC15" s="430"/>
      <c r="AD15" s="431"/>
      <c r="AE15" s="394" t="s">
        <v>181</v>
      </c>
      <c r="AF15" s="395"/>
      <c r="AG15" s="420"/>
      <c r="AH15" s="420"/>
      <c r="AI15" s="396" t="s">
        <v>182</v>
      </c>
      <c r="AJ15" s="397"/>
      <c r="AK15" s="397"/>
      <c r="AL15" s="397"/>
      <c r="AM15" s="397"/>
      <c r="AN15" s="397"/>
      <c r="AO15" s="397"/>
      <c r="AP15" s="397"/>
      <c r="AQ15" s="397"/>
      <c r="AR15" s="397"/>
      <c r="AS15" s="397"/>
      <c r="AT15" s="397"/>
      <c r="AU15" s="397"/>
      <c r="AV15" s="397"/>
      <c r="AW15" s="397"/>
      <c r="AX15" s="397"/>
      <c r="AY15" s="397"/>
      <c r="AZ15" s="397"/>
      <c r="BA15" s="397"/>
      <c r="BB15" s="398"/>
    </row>
    <row r="16" spans="1:54">
      <c r="A16" s="329"/>
      <c r="B16" s="330"/>
      <c r="C16" s="330"/>
      <c r="D16" s="330"/>
      <c r="E16" s="330"/>
      <c r="F16" s="330"/>
      <c r="G16" s="330"/>
      <c r="H16" s="330"/>
      <c r="I16" s="330"/>
      <c r="N16" s="403" t="s">
        <v>178</v>
      </c>
      <c r="O16" s="404"/>
      <c r="P16" s="404"/>
      <c r="Q16" s="404"/>
      <c r="R16" s="404"/>
      <c r="S16" s="405" t="s">
        <v>162</v>
      </c>
      <c r="T16" s="405"/>
      <c r="U16" s="404">
        <v>9</v>
      </c>
      <c r="V16" s="404"/>
      <c r="W16" s="401" t="s">
        <v>179</v>
      </c>
      <c r="X16" s="401"/>
      <c r="Y16" s="404">
        <v>3</v>
      </c>
      <c r="Z16" s="404"/>
      <c r="AA16" s="401" t="s">
        <v>180</v>
      </c>
      <c r="AB16" s="401"/>
      <c r="AC16" s="404">
        <v>15</v>
      </c>
      <c r="AD16" s="404"/>
      <c r="AE16" s="401" t="s">
        <v>181</v>
      </c>
      <c r="AF16" s="406"/>
      <c r="AG16" s="420"/>
      <c r="AH16" s="420"/>
      <c r="AI16" s="399"/>
      <c r="AJ16" s="397"/>
      <c r="AK16" s="397"/>
      <c r="AL16" s="397"/>
      <c r="AM16" s="397"/>
      <c r="AN16" s="397"/>
      <c r="AO16" s="397"/>
      <c r="AP16" s="397"/>
      <c r="AQ16" s="397"/>
      <c r="AR16" s="397"/>
      <c r="AS16" s="397"/>
      <c r="AT16" s="397"/>
      <c r="AU16" s="397"/>
      <c r="AV16" s="397"/>
      <c r="AW16" s="397"/>
      <c r="AX16" s="397"/>
      <c r="AY16" s="397"/>
      <c r="AZ16" s="397"/>
      <c r="BA16" s="397"/>
      <c r="BB16" s="398"/>
    </row>
    <row r="17" spans="1:54">
      <c r="A17" s="344"/>
      <c r="B17" s="345"/>
      <c r="C17" s="345"/>
      <c r="D17" s="375" t="s">
        <v>183</v>
      </c>
      <c r="E17" s="375"/>
      <c r="F17" s="375"/>
      <c r="G17" s="375"/>
      <c r="H17" s="375"/>
      <c r="I17" s="375"/>
      <c r="J17" s="375"/>
      <c r="K17" s="375"/>
      <c r="L17" s="375"/>
      <c r="M17" s="376"/>
      <c r="N17" s="379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1"/>
      <c r="AG17" s="421"/>
      <c r="AH17" s="420"/>
      <c r="AI17" s="399"/>
      <c r="AJ17" s="397"/>
      <c r="AK17" s="397"/>
      <c r="AL17" s="397"/>
      <c r="AM17" s="397"/>
      <c r="AN17" s="397"/>
      <c r="AO17" s="397"/>
      <c r="AP17" s="397"/>
      <c r="AQ17" s="397"/>
      <c r="AR17" s="397"/>
      <c r="AS17" s="397"/>
      <c r="AT17" s="397"/>
      <c r="AU17" s="397"/>
      <c r="AV17" s="397"/>
      <c r="AW17" s="397"/>
      <c r="AX17" s="397"/>
      <c r="AY17" s="397"/>
      <c r="AZ17" s="397"/>
      <c r="BA17" s="397"/>
      <c r="BB17" s="398"/>
    </row>
    <row r="18" spans="1:54">
      <c r="A18" s="346"/>
      <c r="B18" s="347"/>
      <c r="C18" s="347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382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4"/>
      <c r="AG18" s="421"/>
      <c r="AH18" s="420"/>
      <c r="AI18" s="399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397"/>
      <c r="AU18" s="397"/>
      <c r="AV18" s="397"/>
      <c r="AW18" s="397"/>
      <c r="AX18" s="397"/>
      <c r="AY18" s="397"/>
      <c r="AZ18" s="397"/>
      <c r="BA18" s="397"/>
      <c r="BB18" s="398"/>
    </row>
    <row r="19" spans="1:54">
      <c r="A19" s="344"/>
      <c r="B19" s="345"/>
      <c r="C19" s="345"/>
      <c r="D19" s="385" t="s">
        <v>184</v>
      </c>
      <c r="E19" s="385"/>
      <c r="F19" s="385"/>
      <c r="G19" s="385"/>
      <c r="H19" s="385"/>
      <c r="I19" s="385"/>
      <c r="J19" s="385"/>
      <c r="K19" s="385"/>
      <c r="L19" s="385"/>
      <c r="M19" s="386"/>
      <c r="N19" s="389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6"/>
      <c r="AG19" s="421"/>
      <c r="AH19" s="420"/>
      <c r="AI19" s="399"/>
      <c r="AJ19" s="397"/>
      <c r="AK19" s="397"/>
      <c r="AL19" s="397"/>
      <c r="AM19" s="397"/>
      <c r="AN19" s="397"/>
      <c r="AO19" s="397"/>
      <c r="AP19" s="397"/>
      <c r="AQ19" s="397"/>
      <c r="AR19" s="397"/>
      <c r="AS19" s="397"/>
      <c r="AT19" s="397"/>
      <c r="AU19" s="397"/>
      <c r="AV19" s="397"/>
      <c r="AW19" s="397"/>
      <c r="AX19" s="397"/>
      <c r="AY19" s="397"/>
      <c r="AZ19" s="397"/>
      <c r="BA19" s="397"/>
      <c r="BB19" s="398"/>
    </row>
    <row r="20" spans="1:54">
      <c r="A20" s="336"/>
      <c r="B20" s="337"/>
      <c r="C20" s="337"/>
      <c r="D20" s="387"/>
      <c r="E20" s="387"/>
      <c r="F20" s="387"/>
      <c r="G20" s="387"/>
      <c r="H20" s="387"/>
      <c r="I20" s="387"/>
      <c r="J20" s="387"/>
      <c r="K20" s="387"/>
      <c r="L20" s="387"/>
      <c r="M20" s="388"/>
      <c r="N20" s="390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4"/>
      <c r="AG20" s="421"/>
      <c r="AH20" s="420"/>
      <c r="AI20" s="399"/>
      <c r="AJ20" s="397"/>
      <c r="AK20" s="397"/>
      <c r="AL20" s="397"/>
      <c r="AM20" s="397"/>
      <c r="AN20" s="397"/>
      <c r="AO20" s="397"/>
      <c r="AP20" s="397"/>
      <c r="AQ20" s="397"/>
      <c r="AR20" s="397"/>
      <c r="AS20" s="397"/>
      <c r="AT20" s="397"/>
      <c r="AU20" s="397"/>
      <c r="AV20" s="397"/>
      <c r="AW20" s="397"/>
      <c r="AX20" s="397"/>
      <c r="AY20" s="397"/>
      <c r="AZ20" s="397"/>
      <c r="BA20" s="397"/>
      <c r="BB20" s="398"/>
    </row>
    <row r="21" spans="1:54">
      <c r="A21" s="336"/>
      <c r="B21" s="337"/>
      <c r="C21" s="337"/>
      <c r="D21" s="387" t="s">
        <v>185</v>
      </c>
      <c r="E21" s="387"/>
      <c r="F21" s="387"/>
      <c r="G21" s="387"/>
      <c r="H21" s="387"/>
      <c r="I21" s="387"/>
      <c r="J21" s="387"/>
      <c r="K21" s="387"/>
      <c r="L21" s="387"/>
      <c r="M21" s="388"/>
      <c r="N21" s="390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  <c r="AC21" s="363"/>
      <c r="AD21" s="363"/>
      <c r="AE21" s="363"/>
      <c r="AF21" s="364"/>
      <c r="AG21" s="421"/>
      <c r="AH21" s="420"/>
      <c r="AI21" s="399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  <c r="AT21" s="397"/>
      <c r="AU21" s="397"/>
      <c r="AV21" s="397"/>
      <c r="AW21" s="397"/>
      <c r="AX21" s="397"/>
      <c r="AY21" s="397"/>
      <c r="AZ21" s="397"/>
      <c r="BA21" s="397"/>
      <c r="BB21" s="398"/>
    </row>
    <row r="22" spans="1:54">
      <c r="A22" s="346"/>
      <c r="B22" s="347"/>
      <c r="C22" s="347"/>
      <c r="D22" s="392"/>
      <c r="E22" s="392"/>
      <c r="F22" s="392"/>
      <c r="G22" s="392"/>
      <c r="H22" s="392"/>
      <c r="I22" s="392"/>
      <c r="J22" s="392"/>
      <c r="K22" s="392"/>
      <c r="L22" s="392"/>
      <c r="M22" s="393"/>
      <c r="N22" s="391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77"/>
      <c r="AC22" s="377"/>
      <c r="AD22" s="377"/>
      <c r="AE22" s="377"/>
      <c r="AF22" s="378"/>
      <c r="AG22" s="421"/>
      <c r="AH22" s="420"/>
      <c r="AI22" s="399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  <c r="AT22" s="397"/>
      <c r="AU22" s="397"/>
      <c r="AV22" s="397"/>
      <c r="AW22" s="397"/>
      <c r="AX22" s="397"/>
      <c r="AY22" s="397"/>
      <c r="AZ22" s="397"/>
      <c r="BA22" s="397"/>
      <c r="BB22" s="398"/>
    </row>
    <row r="23" spans="1:54">
      <c r="A23" s="344"/>
      <c r="B23" s="345"/>
      <c r="C23" s="345"/>
      <c r="D23" s="375" t="s">
        <v>186</v>
      </c>
      <c r="E23" s="375"/>
      <c r="F23" s="375"/>
      <c r="G23" s="375"/>
      <c r="H23" s="375"/>
      <c r="I23" s="375"/>
      <c r="J23" s="375"/>
      <c r="K23" s="375"/>
      <c r="L23" s="375"/>
      <c r="M23" s="376"/>
      <c r="N23" s="389" t="s">
        <v>191</v>
      </c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5"/>
      <c r="AF23" s="376"/>
      <c r="AG23" s="421"/>
      <c r="AH23" s="420"/>
      <c r="AI23" s="399"/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  <c r="AT23" s="397"/>
      <c r="AU23" s="397"/>
      <c r="AV23" s="397"/>
      <c r="AW23" s="397"/>
      <c r="AX23" s="397"/>
      <c r="AY23" s="397"/>
      <c r="AZ23" s="397"/>
      <c r="BA23" s="397"/>
      <c r="BB23" s="398"/>
    </row>
    <row r="24" spans="1:54">
      <c r="A24" s="346"/>
      <c r="B24" s="347"/>
      <c r="C24" s="347"/>
      <c r="D24" s="377"/>
      <c r="E24" s="377"/>
      <c r="F24" s="377"/>
      <c r="G24" s="377"/>
      <c r="H24" s="377"/>
      <c r="I24" s="377"/>
      <c r="J24" s="377"/>
      <c r="K24" s="377"/>
      <c r="L24" s="377"/>
      <c r="M24" s="378"/>
      <c r="N24" s="391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8"/>
      <c r="AG24" s="422"/>
      <c r="AH24" s="423"/>
      <c r="AI24" s="400"/>
      <c r="AJ24" s="401"/>
      <c r="AK24" s="401"/>
      <c r="AL24" s="401"/>
      <c r="AM24" s="401"/>
      <c r="AN24" s="401"/>
      <c r="AO24" s="401"/>
      <c r="AP24" s="401"/>
      <c r="AQ24" s="401"/>
      <c r="AR24" s="401"/>
      <c r="AS24" s="401"/>
      <c r="AT24" s="401"/>
      <c r="AU24" s="401"/>
      <c r="AV24" s="401"/>
      <c r="AW24" s="401"/>
      <c r="AX24" s="401"/>
      <c r="AY24" s="401"/>
      <c r="AZ24" s="401"/>
      <c r="BA24" s="401"/>
      <c r="BB24" s="402"/>
    </row>
    <row r="25" spans="1:54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8"/>
      <c r="N25" s="354" t="s">
        <v>190</v>
      </c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B25" s="356"/>
    </row>
    <row r="26" spans="1:54">
      <c r="A26" s="336"/>
      <c r="B26" s="337"/>
      <c r="C26" s="337"/>
      <c r="D26" s="363" t="s">
        <v>187</v>
      </c>
      <c r="E26" s="363"/>
      <c r="F26" s="363"/>
      <c r="G26" s="363"/>
      <c r="H26" s="363"/>
      <c r="I26" s="363"/>
      <c r="J26" s="363"/>
      <c r="K26" s="363"/>
      <c r="L26" s="363"/>
      <c r="M26" s="364"/>
      <c r="N26" s="357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59"/>
    </row>
    <row r="27" spans="1:54">
      <c r="A27" s="336"/>
      <c r="B27" s="337"/>
      <c r="C27" s="337"/>
      <c r="D27" s="363"/>
      <c r="E27" s="363"/>
      <c r="F27" s="363"/>
      <c r="G27" s="363"/>
      <c r="H27" s="363"/>
      <c r="I27" s="363"/>
      <c r="J27" s="363"/>
      <c r="K27" s="363"/>
      <c r="L27" s="363"/>
      <c r="M27" s="364"/>
      <c r="N27" s="357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9"/>
    </row>
    <row r="28" spans="1:54">
      <c r="A28" s="346"/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9"/>
      <c r="N28" s="360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1"/>
      <c r="AH28" s="361"/>
      <c r="AI28" s="361"/>
      <c r="AJ28" s="361"/>
      <c r="AK28" s="361"/>
      <c r="AL28" s="361"/>
      <c r="AM28" s="361"/>
      <c r="AN28" s="361"/>
      <c r="AO28" s="361"/>
      <c r="AP28" s="361"/>
      <c r="AQ28" s="361"/>
      <c r="AR28" s="361"/>
      <c r="AS28" s="361"/>
      <c r="AT28" s="361"/>
      <c r="AU28" s="361"/>
      <c r="AV28" s="361"/>
      <c r="AW28" s="361"/>
      <c r="AX28" s="361"/>
      <c r="AY28" s="361"/>
      <c r="AZ28" s="361"/>
      <c r="BA28" s="361"/>
      <c r="BB28" s="362"/>
    </row>
    <row r="29" spans="1:54">
      <c r="A29" s="344"/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8"/>
      <c r="N29" s="365" t="s">
        <v>189</v>
      </c>
      <c r="O29" s="366"/>
      <c r="P29" s="366"/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367"/>
    </row>
    <row r="30" spans="1:54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50"/>
      <c r="N30" s="368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69"/>
      <c r="AK30" s="369"/>
      <c r="AL30" s="369"/>
      <c r="AM30" s="369"/>
      <c r="AN30" s="369"/>
      <c r="AO30" s="369"/>
      <c r="AP30" s="369"/>
      <c r="AQ30" s="369"/>
      <c r="AR30" s="369"/>
      <c r="AS30" s="369"/>
      <c r="AT30" s="369"/>
      <c r="AU30" s="369"/>
      <c r="AV30" s="369"/>
      <c r="AW30" s="369"/>
      <c r="AX30" s="369"/>
      <c r="AY30" s="369"/>
      <c r="AZ30" s="369"/>
      <c r="BA30" s="369"/>
      <c r="BB30" s="370"/>
    </row>
    <row r="31" spans="1:54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50"/>
      <c r="N31" s="368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70"/>
    </row>
    <row r="32" spans="1:54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50"/>
      <c r="N32" s="368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369"/>
      <c r="Z32" s="369"/>
      <c r="AA32" s="369"/>
      <c r="AB32" s="369"/>
      <c r="AC32" s="369"/>
      <c r="AD32" s="369"/>
      <c r="AE32" s="369"/>
      <c r="AF32" s="369"/>
      <c r="AG32" s="369"/>
      <c r="AH32" s="369"/>
      <c r="AI32" s="369"/>
      <c r="AJ32" s="369"/>
      <c r="AK32" s="369"/>
      <c r="AL32" s="369"/>
      <c r="AM32" s="369"/>
      <c r="AN32" s="369"/>
      <c r="AO32" s="369"/>
      <c r="AP32" s="369"/>
      <c r="AQ32" s="369"/>
      <c r="AR32" s="369"/>
      <c r="AS32" s="369"/>
      <c r="AT32" s="369"/>
      <c r="AU32" s="369"/>
      <c r="AV32" s="369"/>
      <c r="AW32" s="369"/>
      <c r="AX32" s="369"/>
      <c r="AY32" s="369"/>
      <c r="AZ32" s="369"/>
      <c r="BA32" s="369"/>
      <c r="BB32" s="370"/>
    </row>
    <row r="33" spans="1:54">
      <c r="A33" s="336"/>
      <c r="B33" s="337"/>
      <c r="C33" s="337"/>
      <c r="D33" s="363" t="s">
        <v>188</v>
      </c>
      <c r="E33" s="363"/>
      <c r="F33" s="363"/>
      <c r="G33" s="363"/>
      <c r="H33" s="363"/>
      <c r="I33" s="363"/>
      <c r="J33" s="363"/>
      <c r="K33" s="363"/>
      <c r="L33" s="363"/>
      <c r="M33" s="364"/>
      <c r="N33" s="368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70"/>
    </row>
    <row r="34" spans="1:54">
      <c r="A34" s="336"/>
      <c r="B34" s="337"/>
      <c r="C34" s="337"/>
      <c r="D34" s="363"/>
      <c r="E34" s="363"/>
      <c r="F34" s="363"/>
      <c r="G34" s="363"/>
      <c r="H34" s="363"/>
      <c r="I34" s="363"/>
      <c r="J34" s="363"/>
      <c r="K34" s="363"/>
      <c r="L34" s="363"/>
      <c r="M34" s="364"/>
      <c r="N34" s="368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  <c r="AA34" s="369"/>
      <c r="AB34" s="369"/>
      <c r="AC34" s="369"/>
      <c r="AD34" s="369"/>
      <c r="AE34" s="369"/>
      <c r="AF34" s="369"/>
      <c r="AG34" s="369"/>
      <c r="AH34" s="369"/>
      <c r="AI34" s="369"/>
      <c r="AJ34" s="369"/>
      <c r="AK34" s="369"/>
      <c r="AL34" s="369"/>
      <c r="AM34" s="369"/>
      <c r="AN34" s="369"/>
      <c r="AO34" s="369"/>
      <c r="AP34" s="369"/>
      <c r="AQ34" s="369"/>
      <c r="AR34" s="369"/>
      <c r="AS34" s="369"/>
      <c r="AT34" s="369"/>
      <c r="AU34" s="369"/>
      <c r="AV34" s="369"/>
      <c r="AW34" s="369"/>
      <c r="AX34" s="369"/>
      <c r="AY34" s="369"/>
      <c r="AZ34" s="369"/>
      <c r="BA34" s="369"/>
      <c r="BB34" s="370"/>
    </row>
    <row r="35" spans="1:54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50"/>
      <c r="N35" s="368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70"/>
    </row>
    <row r="36" spans="1:54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50"/>
      <c r="N36" s="368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  <c r="AM36" s="369"/>
      <c r="AN36" s="369"/>
      <c r="AO36" s="369"/>
      <c r="AP36" s="369"/>
      <c r="AQ36" s="369"/>
      <c r="AR36" s="369"/>
      <c r="AS36" s="369"/>
      <c r="AT36" s="369"/>
      <c r="AU36" s="369"/>
      <c r="AV36" s="369"/>
      <c r="AW36" s="369"/>
      <c r="AX36" s="369"/>
      <c r="AY36" s="369"/>
      <c r="AZ36" s="369"/>
      <c r="BA36" s="369"/>
      <c r="BB36" s="370"/>
    </row>
    <row r="37" spans="1:54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50"/>
      <c r="N37" s="368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70"/>
    </row>
    <row r="38" spans="1:54">
      <c r="A38" s="351"/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3"/>
      <c r="N38" s="371"/>
      <c r="O38" s="372"/>
      <c r="P38" s="372"/>
      <c r="Q38" s="372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372"/>
      <c r="AO38" s="372"/>
      <c r="AP38" s="372"/>
      <c r="AQ38" s="372"/>
      <c r="AR38" s="372"/>
      <c r="AS38" s="372"/>
      <c r="AT38" s="372"/>
      <c r="AU38" s="372"/>
      <c r="AV38" s="372"/>
      <c r="AW38" s="372"/>
      <c r="AX38" s="372"/>
      <c r="AY38" s="372"/>
      <c r="AZ38" s="372"/>
      <c r="BA38" s="372"/>
      <c r="BB38" s="373"/>
    </row>
    <row r="39" spans="1:54">
      <c r="BA39" s="374"/>
      <c r="BB39" s="374"/>
    </row>
  </sheetData>
  <mergeCells count="64">
    <mergeCell ref="AP5:BA5"/>
    <mergeCell ref="C2:E2"/>
    <mergeCell ref="F2:G2"/>
    <mergeCell ref="H2:I2"/>
    <mergeCell ref="K2:S2"/>
    <mergeCell ref="A3:BB4"/>
    <mergeCell ref="AK6:AP7"/>
    <mergeCell ref="AQ6:AV7"/>
    <mergeCell ref="AW6:BB7"/>
    <mergeCell ref="A8:F11"/>
    <mergeCell ref="G8:L11"/>
    <mergeCell ref="M8:R11"/>
    <mergeCell ref="S8:X11"/>
    <mergeCell ref="Y8:AD11"/>
    <mergeCell ref="AE8:AJ11"/>
    <mergeCell ref="AK8:AP11"/>
    <mergeCell ref="A6:F7"/>
    <mergeCell ref="G6:L7"/>
    <mergeCell ref="M6:R7"/>
    <mergeCell ref="S6:X7"/>
    <mergeCell ref="Y6:AD7"/>
    <mergeCell ref="AE6:AJ7"/>
    <mergeCell ref="AQ8:AV11"/>
    <mergeCell ref="AW8:BB11"/>
    <mergeCell ref="N12:T12"/>
    <mergeCell ref="U12:X12"/>
    <mergeCell ref="Y12:AA12"/>
    <mergeCell ref="AB12:AF12"/>
    <mergeCell ref="AG12:AH24"/>
    <mergeCell ref="AI12:BB13"/>
    <mergeCell ref="AA15:AB15"/>
    <mergeCell ref="AC15:AD15"/>
    <mergeCell ref="AB13:AF13"/>
    <mergeCell ref="N15:R15"/>
    <mergeCell ref="S15:T15"/>
    <mergeCell ref="U15:V15"/>
    <mergeCell ref="W15:X15"/>
    <mergeCell ref="Y15:Z15"/>
    <mergeCell ref="D23:M24"/>
    <mergeCell ref="N23:AF24"/>
    <mergeCell ref="AE15:AF15"/>
    <mergeCell ref="AI15:BB24"/>
    <mergeCell ref="N16:R16"/>
    <mergeCell ref="S16:T16"/>
    <mergeCell ref="U16:V16"/>
    <mergeCell ref="W16:X16"/>
    <mergeCell ref="Y16:Z16"/>
    <mergeCell ref="AA16:AB16"/>
    <mergeCell ref="AC16:AD16"/>
    <mergeCell ref="AE16:AF16"/>
    <mergeCell ref="D13:M15"/>
    <mergeCell ref="N13:T13"/>
    <mergeCell ref="U13:X13"/>
    <mergeCell ref="Y13:AA13"/>
    <mergeCell ref="D17:M18"/>
    <mergeCell ref="N17:AF18"/>
    <mergeCell ref="D19:M20"/>
    <mergeCell ref="N19:AF22"/>
    <mergeCell ref="D21:M22"/>
    <mergeCell ref="N25:BB28"/>
    <mergeCell ref="D26:M27"/>
    <mergeCell ref="N29:BB38"/>
    <mergeCell ref="D33:M34"/>
    <mergeCell ref="BA39:BB39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4A7E-C221-44CA-8C98-223E7437ADBC}">
  <sheetPr>
    <pageSetUpPr autoPageBreaks="0"/>
  </sheetPr>
  <dimension ref="B1:O45"/>
  <sheetViews>
    <sheetView showGridLines="0" view="pageBreakPreview" zoomScale="85" zoomScaleNormal="100" zoomScaleSheetLayoutView="85" workbookViewId="0">
      <selection activeCell="B2" sqref="B2:K2"/>
    </sheetView>
  </sheetViews>
  <sheetFormatPr defaultColWidth="10.75" defaultRowHeight="14.25"/>
  <cols>
    <col min="1" max="1" width="6.125" style="1" customWidth="1"/>
    <col min="2" max="2" width="12.625" style="1" customWidth="1"/>
    <col min="3" max="3" width="5.625" style="1" customWidth="1"/>
    <col min="4" max="4" width="5.625" style="24" customWidth="1"/>
    <col min="5" max="5" width="22.625" style="25" customWidth="1"/>
    <col min="6" max="6" width="12.625" style="1" customWidth="1"/>
    <col min="7" max="7" width="10.125" style="25" customWidth="1"/>
    <col min="8" max="8" width="10.125" style="26" customWidth="1"/>
    <col min="9" max="10" width="16.625" style="27" customWidth="1"/>
    <col min="11" max="11" width="26.125" style="27" customWidth="1"/>
    <col min="12" max="12" width="3.5" style="1" customWidth="1"/>
    <col min="13" max="13" width="9.5" style="1" customWidth="1"/>
    <col min="14" max="16384" width="10.75" style="1"/>
  </cols>
  <sheetData>
    <row r="1" spans="2:15" ht="30" customHeight="1">
      <c r="B1" s="448" t="s">
        <v>127</v>
      </c>
      <c r="C1" s="449"/>
      <c r="D1" s="449"/>
      <c r="E1" s="449"/>
      <c r="F1" s="449"/>
      <c r="G1" s="449"/>
      <c r="H1" s="449"/>
      <c r="I1" s="449"/>
      <c r="J1" s="449"/>
      <c r="K1" s="450"/>
      <c r="N1" s="2"/>
      <c r="O1" s="2"/>
    </row>
    <row r="2" spans="2:15" ht="25.5" customHeight="1">
      <c r="B2" s="451" t="s">
        <v>0</v>
      </c>
      <c r="C2" s="452"/>
      <c r="D2" s="452"/>
      <c r="E2" s="452"/>
      <c r="F2" s="452"/>
      <c r="G2" s="452"/>
      <c r="H2" s="452"/>
      <c r="I2" s="452"/>
      <c r="J2" s="452"/>
      <c r="K2" s="453"/>
    </row>
    <row r="3" spans="2:15" ht="12" customHeight="1">
      <c r="B3" s="454" t="s">
        <v>1</v>
      </c>
      <c r="C3" s="456" t="s">
        <v>2</v>
      </c>
      <c r="D3" s="457"/>
      <c r="E3" s="458"/>
      <c r="F3" s="462" t="s">
        <v>3</v>
      </c>
      <c r="G3" s="464" t="s">
        <v>4</v>
      </c>
      <c r="H3" s="464" t="s">
        <v>5</v>
      </c>
      <c r="I3" s="466" t="s">
        <v>6</v>
      </c>
      <c r="J3" s="466" t="s">
        <v>7</v>
      </c>
      <c r="K3" s="468" t="s">
        <v>17</v>
      </c>
    </row>
    <row r="4" spans="2:15" ht="12" customHeight="1">
      <c r="B4" s="455"/>
      <c r="C4" s="459"/>
      <c r="D4" s="460"/>
      <c r="E4" s="461"/>
      <c r="F4" s="463"/>
      <c r="G4" s="465"/>
      <c r="H4" s="465"/>
      <c r="I4" s="467"/>
      <c r="J4" s="467"/>
      <c r="K4" s="469"/>
      <c r="N4" s="2"/>
      <c r="O4" s="2"/>
    </row>
    <row r="5" spans="2:15" ht="22.9" customHeight="1">
      <c r="B5" s="194" t="s">
        <v>8</v>
      </c>
      <c r="C5" s="40"/>
      <c r="D5" s="41"/>
      <c r="E5" s="42"/>
      <c r="F5" s="195"/>
      <c r="G5" s="198" t="s">
        <v>9</v>
      </c>
      <c r="H5" s="200">
        <v>1</v>
      </c>
      <c r="I5" s="196"/>
      <c r="J5" s="191"/>
      <c r="K5" s="197"/>
      <c r="N5" s="2"/>
      <c r="O5" s="2"/>
    </row>
    <row r="6" spans="2:15" ht="22.9" customHeight="1">
      <c r="B6" s="52" t="s">
        <v>15</v>
      </c>
      <c r="C6" s="20"/>
      <c r="D6" s="10"/>
      <c r="E6" s="31"/>
      <c r="F6" s="12"/>
      <c r="G6" s="12" t="s">
        <v>9</v>
      </c>
      <c r="H6" s="201">
        <v>1</v>
      </c>
      <c r="I6" s="13"/>
      <c r="J6" s="3"/>
      <c r="K6" s="35"/>
      <c r="L6" s="5"/>
      <c r="M6" s="4"/>
      <c r="N6" s="2"/>
      <c r="O6" s="2"/>
    </row>
    <row r="7" spans="2:15" ht="22.9" customHeight="1">
      <c r="B7" s="34" t="s">
        <v>18</v>
      </c>
      <c r="C7" s="9"/>
      <c r="D7" s="10"/>
      <c r="E7" s="31"/>
      <c r="F7" s="12"/>
      <c r="G7" s="12" t="s">
        <v>9</v>
      </c>
      <c r="H7" s="201">
        <v>1</v>
      </c>
      <c r="I7" s="13"/>
      <c r="J7" s="3"/>
      <c r="K7" s="35"/>
      <c r="L7" s="5"/>
      <c r="M7" s="4"/>
      <c r="N7" s="2"/>
      <c r="O7" s="2"/>
    </row>
    <row r="8" spans="2:15" ht="22.9" customHeight="1">
      <c r="B8" s="8"/>
      <c r="C8" s="9" t="s">
        <v>22</v>
      </c>
      <c r="D8" s="10"/>
      <c r="E8" s="11"/>
      <c r="F8" s="12"/>
      <c r="G8" s="12" t="s">
        <v>9</v>
      </c>
      <c r="H8" s="201">
        <v>1</v>
      </c>
      <c r="I8" s="13"/>
      <c r="J8" s="3"/>
      <c r="K8" s="45"/>
      <c r="L8" s="5"/>
      <c r="M8" s="6"/>
      <c r="N8" s="2"/>
      <c r="O8" s="2"/>
    </row>
    <row r="9" spans="2:15" ht="22.9" customHeight="1">
      <c r="B9" s="8"/>
      <c r="C9" s="9"/>
      <c r="D9" s="10" t="s">
        <v>23</v>
      </c>
      <c r="E9" s="44"/>
      <c r="F9" s="12"/>
      <c r="G9" s="12" t="s">
        <v>9</v>
      </c>
      <c r="H9" s="201">
        <v>1</v>
      </c>
      <c r="I9" s="13"/>
      <c r="J9" s="3"/>
      <c r="K9" s="319"/>
      <c r="L9" s="5"/>
      <c r="M9" s="6"/>
      <c r="N9" s="2"/>
      <c r="O9" s="2"/>
    </row>
    <row r="10" spans="2:15" ht="22.9" customHeight="1">
      <c r="B10" s="8"/>
      <c r="C10" s="9"/>
      <c r="D10" s="10" t="s">
        <v>24</v>
      </c>
      <c r="E10" s="44"/>
      <c r="F10" s="12"/>
      <c r="G10" s="12" t="s">
        <v>9</v>
      </c>
      <c r="H10" s="201">
        <v>1</v>
      </c>
      <c r="I10" s="13"/>
      <c r="J10" s="3"/>
      <c r="K10" s="319"/>
      <c r="L10" s="5"/>
      <c r="M10" s="6"/>
      <c r="N10" s="2"/>
      <c r="O10" s="2"/>
    </row>
    <row r="11" spans="2:15" ht="22.9" customHeight="1">
      <c r="B11" s="8"/>
      <c r="C11" s="9" t="s">
        <v>25</v>
      </c>
      <c r="D11" s="10"/>
      <c r="E11" s="44"/>
      <c r="F11" s="12"/>
      <c r="G11" s="12" t="s">
        <v>9</v>
      </c>
      <c r="H11" s="201">
        <v>1</v>
      </c>
      <c r="I11" s="13"/>
      <c r="J11" s="3"/>
      <c r="K11" s="319"/>
      <c r="L11" s="5"/>
      <c r="M11" s="6"/>
      <c r="N11" s="2"/>
      <c r="O11" s="2"/>
    </row>
    <row r="12" spans="2:15" ht="22.9" customHeight="1">
      <c r="B12" s="8"/>
      <c r="C12" s="9" t="s">
        <v>81</v>
      </c>
      <c r="D12" s="10"/>
      <c r="E12" s="44"/>
      <c r="F12" s="12"/>
      <c r="G12" s="12" t="s">
        <v>9</v>
      </c>
      <c r="H12" s="201">
        <v>1</v>
      </c>
      <c r="I12" s="13"/>
      <c r="J12" s="3"/>
      <c r="K12" s="45"/>
      <c r="L12" s="5"/>
      <c r="M12" s="6"/>
      <c r="N12" s="2"/>
      <c r="O12" s="2"/>
    </row>
    <row r="13" spans="2:15" ht="22.9" customHeight="1">
      <c r="B13" s="8"/>
      <c r="C13" s="9"/>
      <c r="D13" s="10" t="s">
        <v>26</v>
      </c>
      <c r="E13" s="44"/>
      <c r="F13" s="12"/>
      <c r="G13" s="12" t="s">
        <v>9</v>
      </c>
      <c r="H13" s="201">
        <v>1</v>
      </c>
      <c r="I13" s="13"/>
      <c r="J13" s="3"/>
      <c r="K13" s="319"/>
      <c r="L13" s="5"/>
      <c r="M13" s="6"/>
      <c r="N13" s="2"/>
      <c r="O13" s="2"/>
    </row>
    <row r="14" spans="2:15" ht="22.9" customHeight="1">
      <c r="B14" s="8"/>
      <c r="C14" s="9"/>
      <c r="D14" s="10" t="s">
        <v>123</v>
      </c>
      <c r="E14" s="44"/>
      <c r="F14" s="12"/>
      <c r="G14" s="12" t="s">
        <v>9</v>
      </c>
      <c r="H14" s="201">
        <v>1</v>
      </c>
      <c r="I14" s="13"/>
      <c r="J14" s="3"/>
      <c r="K14" s="319"/>
      <c r="L14" s="5"/>
      <c r="M14" s="6"/>
      <c r="N14" s="2"/>
      <c r="O14" s="2"/>
    </row>
    <row r="15" spans="2:15" ht="22.9" customHeight="1">
      <c r="B15" s="16"/>
      <c r="C15" s="17"/>
      <c r="D15" s="43" t="s">
        <v>129</v>
      </c>
      <c r="E15" s="19"/>
      <c r="F15" s="15"/>
      <c r="G15" s="12" t="s">
        <v>9</v>
      </c>
      <c r="H15" s="201">
        <v>1</v>
      </c>
      <c r="I15" s="3"/>
      <c r="J15" s="3"/>
      <c r="K15" s="319"/>
      <c r="L15" s="5"/>
      <c r="N15" s="2"/>
      <c r="O15" s="2"/>
    </row>
    <row r="16" spans="2:15" ht="22.9" customHeight="1">
      <c r="B16" s="8"/>
      <c r="C16" s="9"/>
      <c r="D16" s="10" t="s">
        <v>27</v>
      </c>
      <c r="E16" s="44"/>
      <c r="F16" s="12"/>
      <c r="G16" s="12" t="s">
        <v>9</v>
      </c>
      <c r="H16" s="201">
        <v>1</v>
      </c>
      <c r="I16" s="13"/>
      <c r="J16" s="3"/>
      <c r="K16" s="319"/>
      <c r="L16" s="5"/>
      <c r="M16" s="6"/>
      <c r="N16" s="2"/>
      <c r="O16" s="2"/>
    </row>
    <row r="17" spans="2:15" ht="22.9" customHeight="1">
      <c r="B17" s="16"/>
      <c r="C17" s="17"/>
      <c r="D17" s="18" t="s">
        <v>28</v>
      </c>
      <c r="E17" s="30"/>
      <c r="F17" s="15"/>
      <c r="G17" s="12" t="s">
        <v>9</v>
      </c>
      <c r="H17" s="201">
        <v>1</v>
      </c>
      <c r="I17" s="3"/>
      <c r="J17" s="3"/>
      <c r="K17" s="319"/>
      <c r="L17" s="5"/>
      <c r="N17" s="2"/>
      <c r="O17" s="2"/>
    </row>
    <row r="18" spans="2:15" ht="22.9" customHeight="1">
      <c r="B18" s="16"/>
      <c r="C18" s="50" t="s">
        <v>82</v>
      </c>
      <c r="D18" s="18"/>
      <c r="E18" s="30"/>
      <c r="F18" s="15"/>
      <c r="G18" s="12" t="s">
        <v>9</v>
      </c>
      <c r="H18" s="201">
        <v>1</v>
      </c>
      <c r="I18" s="3"/>
      <c r="J18" s="3"/>
      <c r="K18" s="45"/>
      <c r="L18" s="5"/>
      <c r="N18" s="2"/>
      <c r="O18" s="2"/>
    </row>
    <row r="19" spans="2:15" ht="22.9" customHeight="1">
      <c r="B19" s="16"/>
      <c r="C19" s="17"/>
      <c r="D19" s="43" t="s">
        <v>83</v>
      </c>
      <c r="E19" s="44"/>
      <c r="F19" s="15"/>
      <c r="G19" s="12" t="s">
        <v>9</v>
      </c>
      <c r="H19" s="201">
        <v>1</v>
      </c>
      <c r="I19" s="3"/>
      <c r="J19" s="3"/>
      <c r="K19" s="319"/>
      <c r="L19" s="5"/>
      <c r="N19" s="2"/>
      <c r="O19" s="2"/>
    </row>
    <row r="20" spans="2:15" ht="22.9" customHeight="1">
      <c r="B20" s="16"/>
      <c r="C20" s="17"/>
      <c r="D20" s="43" t="s">
        <v>84</v>
      </c>
      <c r="E20" s="44"/>
      <c r="F20" s="15"/>
      <c r="G20" s="12" t="s">
        <v>9</v>
      </c>
      <c r="H20" s="201">
        <v>1</v>
      </c>
      <c r="I20" s="3"/>
      <c r="J20" s="3"/>
      <c r="K20" s="319"/>
      <c r="L20" s="5"/>
      <c r="N20" s="2"/>
      <c r="O20" s="2"/>
    </row>
    <row r="21" spans="2:15" ht="22.9" customHeight="1">
      <c r="B21" s="16"/>
      <c r="C21" s="17"/>
      <c r="D21" s="43" t="s">
        <v>85</v>
      </c>
      <c r="E21" s="44"/>
      <c r="F21" s="15"/>
      <c r="G21" s="12" t="s">
        <v>9</v>
      </c>
      <c r="H21" s="201">
        <v>1</v>
      </c>
      <c r="I21" s="3"/>
      <c r="J21" s="3"/>
      <c r="K21" s="319"/>
      <c r="L21" s="5"/>
      <c r="N21" s="2"/>
      <c r="O21" s="2"/>
    </row>
    <row r="22" spans="2:15" ht="22.9" customHeight="1">
      <c r="B22" s="16"/>
      <c r="C22" s="211" t="s">
        <v>118</v>
      </c>
      <c r="D22" s="43"/>
      <c r="E22" s="44"/>
      <c r="F22" s="15"/>
      <c r="G22" s="12" t="s">
        <v>9</v>
      </c>
      <c r="H22" s="201">
        <v>1</v>
      </c>
      <c r="I22" s="3"/>
      <c r="J22" s="3"/>
      <c r="K22" s="45"/>
      <c r="L22" s="5"/>
      <c r="N22" s="2"/>
      <c r="O22" s="2"/>
    </row>
    <row r="23" spans="2:15" ht="22.9" customHeight="1">
      <c r="B23" s="23"/>
      <c r="C23" s="21"/>
      <c r="D23" s="183" t="s">
        <v>119</v>
      </c>
      <c r="E23" s="184"/>
      <c r="F23" s="22"/>
      <c r="G23" s="212" t="s">
        <v>9</v>
      </c>
      <c r="H23" s="202">
        <v>1</v>
      </c>
      <c r="I23" s="14"/>
      <c r="J23" s="14"/>
      <c r="K23" s="321"/>
      <c r="L23" s="5"/>
      <c r="N23" s="2"/>
      <c r="O23" s="2"/>
    </row>
    <row r="24" spans="2:15" ht="22.9" customHeight="1">
      <c r="B24" s="185"/>
      <c r="C24" s="186"/>
      <c r="D24" s="187" t="s">
        <v>86</v>
      </c>
      <c r="E24" s="188"/>
      <c r="F24" s="189"/>
      <c r="G24" s="190" t="s">
        <v>9</v>
      </c>
      <c r="H24" s="200">
        <v>1</v>
      </c>
      <c r="I24" s="204"/>
      <c r="J24" s="191"/>
      <c r="K24" s="320"/>
      <c r="L24" s="5"/>
      <c r="N24" s="2"/>
      <c r="O24" s="2"/>
    </row>
    <row r="25" spans="2:15" ht="22.9" customHeight="1">
      <c r="B25" s="16"/>
      <c r="C25" s="17"/>
      <c r="D25" s="43" t="s">
        <v>87</v>
      </c>
      <c r="E25" s="44"/>
      <c r="F25" s="15"/>
      <c r="G25" s="7" t="s">
        <v>9</v>
      </c>
      <c r="H25" s="201">
        <v>1</v>
      </c>
      <c r="I25" s="192"/>
      <c r="J25" s="3"/>
      <c r="K25" s="319"/>
      <c r="L25" s="5"/>
      <c r="N25" s="2"/>
      <c r="O25" s="2"/>
    </row>
    <row r="26" spans="2:15" ht="22.9" customHeight="1">
      <c r="B26" s="16"/>
      <c r="C26" s="17"/>
      <c r="D26" s="43" t="s">
        <v>88</v>
      </c>
      <c r="E26" s="44"/>
      <c r="F26" s="15"/>
      <c r="G26" s="7" t="s">
        <v>9</v>
      </c>
      <c r="H26" s="201">
        <v>1</v>
      </c>
      <c r="I26" s="3"/>
      <c r="J26" s="3"/>
      <c r="K26" s="319"/>
      <c r="L26" s="5"/>
      <c r="N26" s="2"/>
      <c r="O26" s="2"/>
    </row>
    <row r="27" spans="2:15" ht="22.9" customHeight="1">
      <c r="B27" s="16"/>
      <c r="C27" s="17"/>
      <c r="D27" s="43" t="s">
        <v>126</v>
      </c>
      <c r="E27" s="44"/>
      <c r="F27" s="15"/>
      <c r="G27" s="7" t="s">
        <v>9</v>
      </c>
      <c r="H27" s="201">
        <v>1</v>
      </c>
      <c r="I27" s="3"/>
      <c r="J27" s="3"/>
      <c r="K27" s="319"/>
      <c r="L27" s="5"/>
      <c r="N27" s="2"/>
      <c r="O27" s="2"/>
    </row>
    <row r="28" spans="2:15" ht="22.9" customHeight="1">
      <c r="B28" s="16"/>
      <c r="C28" s="17"/>
      <c r="D28" s="43" t="s">
        <v>89</v>
      </c>
      <c r="E28" s="44"/>
      <c r="F28" s="15"/>
      <c r="G28" s="7" t="s">
        <v>9</v>
      </c>
      <c r="H28" s="201">
        <v>1</v>
      </c>
      <c r="I28" s="3"/>
      <c r="J28" s="3"/>
      <c r="K28" s="319"/>
      <c r="L28" s="5"/>
      <c r="N28" s="2"/>
      <c r="O28" s="2"/>
    </row>
    <row r="29" spans="2:15" ht="22.9" customHeight="1">
      <c r="B29" s="16"/>
      <c r="C29" s="17"/>
      <c r="D29" s="43" t="s">
        <v>90</v>
      </c>
      <c r="E29" s="44"/>
      <c r="F29" s="15"/>
      <c r="G29" s="7" t="s">
        <v>9</v>
      </c>
      <c r="H29" s="201">
        <v>1</v>
      </c>
      <c r="I29" s="3"/>
      <c r="J29" s="3"/>
      <c r="K29" s="319"/>
      <c r="L29" s="5"/>
      <c r="N29" s="2"/>
      <c r="O29" s="2"/>
    </row>
    <row r="30" spans="2:15" ht="22.9" customHeight="1">
      <c r="B30" s="8"/>
      <c r="C30" s="9" t="s">
        <v>29</v>
      </c>
      <c r="D30" s="10"/>
      <c r="E30" s="11"/>
      <c r="F30" s="12"/>
      <c r="G30" s="7" t="s">
        <v>9</v>
      </c>
      <c r="H30" s="201">
        <v>1</v>
      </c>
      <c r="I30" s="13"/>
      <c r="J30" s="3"/>
      <c r="K30" s="319"/>
      <c r="L30" s="5"/>
      <c r="M30" s="6"/>
      <c r="N30" s="2"/>
      <c r="O30" s="2"/>
    </row>
    <row r="31" spans="2:15" ht="22.9" customHeight="1">
      <c r="B31" s="8"/>
      <c r="C31" s="9" t="s">
        <v>128</v>
      </c>
      <c r="D31" s="10"/>
      <c r="E31" s="11"/>
      <c r="F31" s="12"/>
      <c r="G31" s="7" t="s">
        <v>9</v>
      </c>
      <c r="H31" s="201">
        <v>1</v>
      </c>
      <c r="I31" s="13"/>
      <c r="J31" s="3"/>
      <c r="K31" s="319"/>
      <c r="L31" s="5"/>
      <c r="M31" s="6"/>
      <c r="N31" s="2"/>
      <c r="O31" s="2"/>
    </row>
    <row r="32" spans="2:15" ht="22.9" customHeight="1">
      <c r="B32" s="8"/>
      <c r="C32" s="9" t="s">
        <v>122</v>
      </c>
      <c r="D32" s="10"/>
      <c r="E32" s="11"/>
      <c r="F32" s="12"/>
      <c r="G32" s="12" t="s">
        <v>9</v>
      </c>
      <c r="H32" s="201">
        <v>1</v>
      </c>
      <c r="I32" s="13"/>
      <c r="J32" s="3"/>
      <c r="K32" s="319"/>
      <c r="L32" s="5"/>
      <c r="M32" s="6"/>
      <c r="N32" s="2"/>
      <c r="O32" s="2"/>
    </row>
    <row r="33" spans="2:15" ht="22.9" customHeight="1">
      <c r="B33" s="34" t="s">
        <v>19</v>
      </c>
      <c r="C33" s="9"/>
      <c r="D33" s="10"/>
      <c r="E33" s="31"/>
      <c r="F33" s="12"/>
      <c r="G33" s="7" t="s">
        <v>9</v>
      </c>
      <c r="H33" s="201">
        <v>1</v>
      </c>
      <c r="I33" s="13"/>
      <c r="J33" s="3"/>
      <c r="K33" s="36"/>
      <c r="L33" s="5"/>
      <c r="N33" s="2"/>
      <c r="O33" s="2"/>
    </row>
    <row r="34" spans="2:15" ht="22.9" customHeight="1">
      <c r="B34" s="16"/>
      <c r="C34" s="50" t="s">
        <v>130</v>
      </c>
      <c r="D34" s="10"/>
      <c r="E34" s="30"/>
      <c r="F34" s="51"/>
      <c r="G34" s="7" t="s">
        <v>9</v>
      </c>
      <c r="H34" s="201">
        <v>1</v>
      </c>
      <c r="I34" s="3"/>
      <c r="J34" s="3"/>
      <c r="K34" s="45"/>
      <c r="L34" s="5"/>
      <c r="N34" s="2"/>
      <c r="O34" s="2"/>
    </row>
    <row r="35" spans="2:15" ht="22.9" customHeight="1">
      <c r="B35" s="16"/>
      <c r="C35" s="50" t="s">
        <v>121</v>
      </c>
      <c r="D35" s="10"/>
      <c r="E35" s="30"/>
      <c r="F35" s="51"/>
      <c r="G35" s="7" t="s">
        <v>9</v>
      </c>
      <c r="H35" s="201">
        <v>1</v>
      </c>
      <c r="I35" s="3"/>
      <c r="J35" s="3"/>
      <c r="K35" s="45"/>
      <c r="L35" s="5"/>
      <c r="N35" s="2"/>
      <c r="O35" s="2"/>
    </row>
    <row r="36" spans="2:15" ht="22.9" customHeight="1">
      <c r="B36" s="52" t="s">
        <v>16</v>
      </c>
      <c r="C36" s="17"/>
      <c r="D36" s="18"/>
      <c r="E36" s="53"/>
      <c r="F36" s="51"/>
      <c r="G36" s="7" t="s">
        <v>9</v>
      </c>
      <c r="H36" s="201">
        <v>1</v>
      </c>
      <c r="I36" s="3"/>
      <c r="J36" s="3"/>
      <c r="K36" s="36"/>
      <c r="L36" s="5"/>
      <c r="N36" s="2"/>
      <c r="O36" s="2"/>
    </row>
    <row r="37" spans="2:15" ht="22.9" customHeight="1">
      <c r="B37" s="34" t="s">
        <v>20</v>
      </c>
      <c r="C37" s="9"/>
      <c r="D37" s="18"/>
      <c r="E37" s="19"/>
      <c r="F37" s="15"/>
      <c r="G37" s="7" t="s">
        <v>9</v>
      </c>
      <c r="H37" s="201">
        <v>1</v>
      </c>
      <c r="I37" s="3"/>
      <c r="J37" s="3"/>
      <c r="K37" s="37"/>
      <c r="L37" s="5"/>
      <c r="M37" s="29"/>
      <c r="N37" s="2"/>
      <c r="O37" s="2"/>
    </row>
    <row r="38" spans="2:15" ht="22.9" customHeight="1">
      <c r="B38" s="16" t="s">
        <v>10</v>
      </c>
      <c r="C38" s="17"/>
      <c r="D38" s="18"/>
      <c r="E38" s="19"/>
      <c r="F38" s="15"/>
      <c r="G38" s="7" t="s">
        <v>9</v>
      </c>
      <c r="H38" s="201">
        <v>1</v>
      </c>
      <c r="I38" s="3"/>
      <c r="J38" s="3"/>
      <c r="K38" s="38"/>
      <c r="L38" s="5"/>
      <c r="M38" s="29"/>
      <c r="N38" s="2"/>
      <c r="O38" s="2"/>
    </row>
    <row r="39" spans="2:15" ht="22.9" customHeight="1">
      <c r="B39" s="16" t="s">
        <v>11</v>
      </c>
      <c r="C39" s="17"/>
      <c r="D39" s="18"/>
      <c r="E39" s="19"/>
      <c r="F39" s="15"/>
      <c r="G39" s="7" t="s">
        <v>9</v>
      </c>
      <c r="H39" s="201">
        <v>1</v>
      </c>
      <c r="I39" s="3"/>
      <c r="J39" s="46"/>
      <c r="K39" s="47"/>
      <c r="L39" s="5"/>
      <c r="N39" s="2"/>
      <c r="O39" s="2"/>
    </row>
    <row r="40" spans="2:15" ht="22.9" customHeight="1">
      <c r="B40" s="16" t="s">
        <v>12</v>
      </c>
      <c r="C40" s="20"/>
      <c r="D40" s="18"/>
      <c r="E40" s="19"/>
      <c r="F40" s="15"/>
      <c r="G40" s="7" t="s">
        <v>9</v>
      </c>
      <c r="H40" s="201">
        <v>1</v>
      </c>
      <c r="I40" s="3"/>
      <c r="J40" s="3"/>
      <c r="K40" s="48"/>
      <c r="L40" s="5"/>
      <c r="N40" s="2"/>
      <c r="O40" s="2"/>
    </row>
    <row r="41" spans="2:15" ht="22.9" customHeight="1">
      <c r="B41" s="16" t="s">
        <v>13</v>
      </c>
      <c r="C41" s="17"/>
      <c r="D41" s="18"/>
      <c r="E41" s="19"/>
      <c r="F41" s="15"/>
      <c r="G41" s="7" t="s">
        <v>9</v>
      </c>
      <c r="H41" s="201">
        <v>1</v>
      </c>
      <c r="I41" s="3"/>
      <c r="J41" s="3"/>
      <c r="K41" s="193"/>
      <c r="L41" s="5"/>
      <c r="M41" s="33"/>
      <c r="N41" s="2"/>
      <c r="O41" s="2"/>
    </row>
    <row r="42" spans="2:15" ht="22.9" customHeight="1">
      <c r="B42" s="16" t="s">
        <v>14</v>
      </c>
      <c r="C42" s="17"/>
      <c r="D42" s="18"/>
      <c r="E42" s="19"/>
      <c r="F42" s="15"/>
      <c r="G42" s="15"/>
      <c r="H42" s="210"/>
      <c r="I42" s="3"/>
      <c r="J42" s="3"/>
      <c r="K42" s="35"/>
      <c r="L42" s="5"/>
      <c r="N42" s="2"/>
      <c r="O42" s="2"/>
    </row>
    <row r="43" spans="2:15" ht="22.9" customHeight="1">
      <c r="B43" s="34"/>
      <c r="C43" s="17"/>
      <c r="D43" s="18"/>
      <c r="E43" s="19"/>
      <c r="F43" s="15"/>
      <c r="G43" s="12"/>
      <c r="H43" s="201"/>
      <c r="I43" s="3"/>
      <c r="J43" s="3"/>
      <c r="K43" s="203"/>
      <c r="L43" s="5"/>
      <c r="M43" s="33"/>
      <c r="N43" s="2"/>
      <c r="O43" s="2"/>
    </row>
    <row r="44" spans="2:15" ht="22.9" customHeight="1">
      <c r="B44" s="205"/>
      <c r="C44" s="206"/>
      <c r="D44" s="207"/>
      <c r="E44" s="208"/>
      <c r="F44" s="199"/>
      <c r="G44" s="199"/>
      <c r="H44" s="202"/>
      <c r="I44" s="209"/>
      <c r="J44" s="14"/>
      <c r="K44" s="39"/>
      <c r="L44" s="5"/>
      <c r="M44" s="4"/>
      <c r="N44" s="2"/>
      <c r="O44" s="2"/>
    </row>
    <row r="45" spans="2:15">
      <c r="B45" s="68"/>
      <c r="C45" s="69"/>
      <c r="D45" s="70"/>
      <c r="E45" s="71"/>
      <c r="F45" s="69"/>
      <c r="G45" s="71"/>
      <c r="H45" s="72"/>
      <c r="I45" s="73"/>
      <c r="J45" s="73"/>
      <c r="K45" s="73"/>
    </row>
  </sheetData>
  <mergeCells count="10">
    <mergeCell ref="B1:K1"/>
    <mergeCell ref="B2:K2"/>
    <mergeCell ref="B3:B4"/>
    <mergeCell ref="C3:E4"/>
    <mergeCell ref="F3:F4"/>
    <mergeCell ref="G3:G4"/>
    <mergeCell ref="H3:H4"/>
    <mergeCell ref="I3:I4"/>
    <mergeCell ref="J3:J4"/>
    <mergeCell ref="K3:K4"/>
  </mergeCells>
  <phoneticPr fontId="2"/>
  <printOptions horizontalCentered="1"/>
  <pageMargins left="0.19685039370078741" right="0.19685039370078741" top="0.9055118110236221" bottom="0.47244094488188981" header="0.98425196850393704" footer="0.31496062992125984"/>
  <pageSetup paperSize="9" fitToHeight="0" orientation="landscape" r:id="rId1"/>
  <headerFooter alignWithMargins="0">
    <oddHeader>&amp;R&amp;"ＭＳ Ｐ明朝,標準"No.&amp;P</oddHeader>
  </headerFooter>
  <rowBreaks count="1" manualBreakCount="1">
    <brk id="23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FFFF-68F8-45B8-9E0A-4FB1F8DDA183}">
  <dimension ref="A1:N73"/>
  <sheetViews>
    <sheetView showGridLines="0" showZeros="0" view="pageBreakPreview" zoomScale="85" zoomScaleNormal="85" zoomScaleSheetLayoutView="85" workbookViewId="0">
      <selection activeCell="B2" sqref="B2:C2"/>
    </sheetView>
  </sheetViews>
  <sheetFormatPr defaultRowHeight="25.15" customHeight="1"/>
  <cols>
    <col min="1" max="1" width="8.875" style="213"/>
    <col min="2" max="2" width="3.5" style="214" customWidth="1"/>
    <col min="3" max="3" width="10.5" style="213" customWidth="1"/>
    <col min="4" max="4" width="21.125" style="213" customWidth="1"/>
    <col min="5" max="11" width="11.375" style="213" customWidth="1"/>
    <col min="12" max="12" width="13" style="213" customWidth="1"/>
    <col min="13" max="13" width="8.125" style="213" customWidth="1"/>
    <col min="14" max="14" width="7.125" style="213" customWidth="1"/>
    <col min="15" max="15" width="8.875" style="213"/>
    <col min="16" max="16" width="10.5" style="213" bestFit="1" customWidth="1"/>
    <col min="17" max="17" width="9.5" style="213" bestFit="1" customWidth="1"/>
    <col min="18" max="259" width="8.875" style="213"/>
    <col min="260" max="260" width="56.5" style="213" customWidth="1"/>
    <col min="261" max="267" width="9.5" style="213" customWidth="1"/>
    <col min="268" max="268" width="14.5" style="213" customWidth="1"/>
    <col min="269" max="269" width="4.5" style="213" customWidth="1"/>
    <col min="270" max="270" width="20.5" style="213" customWidth="1"/>
    <col min="271" max="271" width="8.875" style="213"/>
    <col min="272" max="272" width="10.5" style="213" bestFit="1" customWidth="1"/>
    <col min="273" max="273" width="9.5" style="213" bestFit="1" customWidth="1"/>
    <col min="274" max="515" width="8.875" style="213"/>
    <col min="516" max="516" width="56.5" style="213" customWidth="1"/>
    <col min="517" max="523" width="9.5" style="213" customWidth="1"/>
    <col min="524" max="524" width="14.5" style="213" customWidth="1"/>
    <col min="525" max="525" width="4.5" style="213" customWidth="1"/>
    <col min="526" max="526" width="20.5" style="213" customWidth="1"/>
    <col min="527" max="527" width="8.875" style="213"/>
    <col min="528" max="528" width="10.5" style="213" bestFit="1" customWidth="1"/>
    <col min="529" max="529" width="9.5" style="213" bestFit="1" customWidth="1"/>
    <col min="530" max="771" width="8.875" style="213"/>
    <col min="772" max="772" width="56.5" style="213" customWidth="1"/>
    <col min="773" max="779" width="9.5" style="213" customWidth="1"/>
    <col min="780" max="780" width="14.5" style="213" customWidth="1"/>
    <col min="781" max="781" width="4.5" style="213" customWidth="1"/>
    <col min="782" max="782" width="20.5" style="213" customWidth="1"/>
    <col min="783" max="783" width="8.875" style="213"/>
    <col min="784" max="784" width="10.5" style="213" bestFit="1" customWidth="1"/>
    <col min="785" max="785" width="9.5" style="213" bestFit="1" customWidth="1"/>
    <col min="786" max="1027" width="8.875" style="213"/>
    <col min="1028" max="1028" width="56.5" style="213" customWidth="1"/>
    <col min="1029" max="1035" width="9.5" style="213" customWidth="1"/>
    <col min="1036" max="1036" width="14.5" style="213" customWidth="1"/>
    <col min="1037" max="1037" width="4.5" style="213" customWidth="1"/>
    <col min="1038" max="1038" width="20.5" style="213" customWidth="1"/>
    <col min="1039" max="1039" width="8.875" style="213"/>
    <col min="1040" max="1040" width="10.5" style="213" bestFit="1" customWidth="1"/>
    <col min="1041" max="1041" width="9.5" style="213" bestFit="1" customWidth="1"/>
    <col min="1042" max="1283" width="8.875" style="213"/>
    <col min="1284" max="1284" width="56.5" style="213" customWidth="1"/>
    <col min="1285" max="1291" width="9.5" style="213" customWidth="1"/>
    <col min="1292" max="1292" width="14.5" style="213" customWidth="1"/>
    <col min="1293" max="1293" width="4.5" style="213" customWidth="1"/>
    <col min="1294" max="1294" width="20.5" style="213" customWidth="1"/>
    <col min="1295" max="1295" width="8.875" style="213"/>
    <col min="1296" max="1296" width="10.5" style="213" bestFit="1" customWidth="1"/>
    <col min="1297" max="1297" width="9.5" style="213" bestFit="1" customWidth="1"/>
    <col min="1298" max="1539" width="8.875" style="213"/>
    <col min="1540" max="1540" width="56.5" style="213" customWidth="1"/>
    <col min="1541" max="1547" width="9.5" style="213" customWidth="1"/>
    <col min="1548" max="1548" width="14.5" style="213" customWidth="1"/>
    <col min="1549" max="1549" width="4.5" style="213" customWidth="1"/>
    <col min="1550" max="1550" width="20.5" style="213" customWidth="1"/>
    <col min="1551" max="1551" width="8.875" style="213"/>
    <col min="1552" max="1552" width="10.5" style="213" bestFit="1" customWidth="1"/>
    <col min="1553" max="1553" width="9.5" style="213" bestFit="1" customWidth="1"/>
    <col min="1554" max="1795" width="8.875" style="213"/>
    <col min="1796" max="1796" width="56.5" style="213" customWidth="1"/>
    <col min="1797" max="1803" width="9.5" style="213" customWidth="1"/>
    <col min="1804" max="1804" width="14.5" style="213" customWidth="1"/>
    <col min="1805" max="1805" width="4.5" style="213" customWidth="1"/>
    <col min="1806" max="1806" width="20.5" style="213" customWidth="1"/>
    <col min="1807" max="1807" width="8.875" style="213"/>
    <col min="1808" max="1808" width="10.5" style="213" bestFit="1" customWidth="1"/>
    <col min="1809" max="1809" width="9.5" style="213" bestFit="1" customWidth="1"/>
    <col min="1810" max="2051" width="8.875" style="213"/>
    <col min="2052" max="2052" width="56.5" style="213" customWidth="1"/>
    <col min="2053" max="2059" width="9.5" style="213" customWidth="1"/>
    <col min="2060" max="2060" width="14.5" style="213" customWidth="1"/>
    <col min="2061" max="2061" width="4.5" style="213" customWidth="1"/>
    <col min="2062" max="2062" width="20.5" style="213" customWidth="1"/>
    <col min="2063" max="2063" width="8.875" style="213"/>
    <col min="2064" max="2064" width="10.5" style="213" bestFit="1" customWidth="1"/>
    <col min="2065" max="2065" width="9.5" style="213" bestFit="1" customWidth="1"/>
    <col min="2066" max="2307" width="8.875" style="213"/>
    <col min="2308" max="2308" width="56.5" style="213" customWidth="1"/>
    <col min="2309" max="2315" width="9.5" style="213" customWidth="1"/>
    <col min="2316" max="2316" width="14.5" style="213" customWidth="1"/>
    <col min="2317" max="2317" width="4.5" style="213" customWidth="1"/>
    <col min="2318" max="2318" width="20.5" style="213" customWidth="1"/>
    <col min="2319" max="2319" width="8.875" style="213"/>
    <col min="2320" max="2320" width="10.5" style="213" bestFit="1" customWidth="1"/>
    <col min="2321" max="2321" width="9.5" style="213" bestFit="1" customWidth="1"/>
    <col min="2322" max="2563" width="8.875" style="213"/>
    <col min="2564" max="2564" width="56.5" style="213" customWidth="1"/>
    <col min="2565" max="2571" width="9.5" style="213" customWidth="1"/>
    <col min="2572" max="2572" width="14.5" style="213" customWidth="1"/>
    <col min="2573" max="2573" width="4.5" style="213" customWidth="1"/>
    <col min="2574" max="2574" width="20.5" style="213" customWidth="1"/>
    <col min="2575" max="2575" width="8.875" style="213"/>
    <col min="2576" max="2576" width="10.5" style="213" bestFit="1" customWidth="1"/>
    <col min="2577" max="2577" width="9.5" style="213" bestFit="1" customWidth="1"/>
    <col min="2578" max="2819" width="8.875" style="213"/>
    <col min="2820" max="2820" width="56.5" style="213" customWidth="1"/>
    <col min="2821" max="2827" width="9.5" style="213" customWidth="1"/>
    <col min="2828" max="2828" width="14.5" style="213" customWidth="1"/>
    <col min="2829" max="2829" width="4.5" style="213" customWidth="1"/>
    <col min="2830" max="2830" width="20.5" style="213" customWidth="1"/>
    <col min="2831" max="2831" width="8.875" style="213"/>
    <col min="2832" max="2832" width="10.5" style="213" bestFit="1" customWidth="1"/>
    <col min="2833" max="2833" width="9.5" style="213" bestFit="1" customWidth="1"/>
    <col min="2834" max="3075" width="8.875" style="213"/>
    <col min="3076" max="3076" width="56.5" style="213" customWidth="1"/>
    <col min="3077" max="3083" width="9.5" style="213" customWidth="1"/>
    <col min="3084" max="3084" width="14.5" style="213" customWidth="1"/>
    <col min="3085" max="3085" width="4.5" style="213" customWidth="1"/>
    <col min="3086" max="3086" width="20.5" style="213" customWidth="1"/>
    <col min="3087" max="3087" width="8.875" style="213"/>
    <col min="3088" max="3088" width="10.5" style="213" bestFit="1" customWidth="1"/>
    <col min="3089" max="3089" width="9.5" style="213" bestFit="1" customWidth="1"/>
    <col min="3090" max="3331" width="8.875" style="213"/>
    <col min="3332" max="3332" width="56.5" style="213" customWidth="1"/>
    <col min="3333" max="3339" width="9.5" style="213" customWidth="1"/>
    <col min="3340" max="3340" width="14.5" style="213" customWidth="1"/>
    <col min="3341" max="3341" width="4.5" style="213" customWidth="1"/>
    <col min="3342" max="3342" width="20.5" style="213" customWidth="1"/>
    <col min="3343" max="3343" width="8.875" style="213"/>
    <col min="3344" max="3344" width="10.5" style="213" bestFit="1" customWidth="1"/>
    <col min="3345" max="3345" width="9.5" style="213" bestFit="1" customWidth="1"/>
    <col min="3346" max="3587" width="8.875" style="213"/>
    <col min="3588" max="3588" width="56.5" style="213" customWidth="1"/>
    <col min="3589" max="3595" width="9.5" style="213" customWidth="1"/>
    <col min="3596" max="3596" width="14.5" style="213" customWidth="1"/>
    <col min="3597" max="3597" width="4.5" style="213" customWidth="1"/>
    <col min="3598" max="3598" width="20.5" style="213" customWidth="1"/>
    <col min="3599" max="3599" width="8.875" style="213"/>
    <col min="3600" max="3600" width="10.5" style="213" bestFit="1" customWidth="1"/>
    <col min="3601" max="3601" width="9.5" style="213" bestFit="1" customWidth="1"/>
    <col min="3602" max="3843" width="8.875" style="213"/>
    <col min="3844" max="3844" width="56.5" style="213" customWidth="1"/>
    <col min="3845" max="3851" width="9.5" style="213" customWidth="1"/>
    <col min="3852" max="3852" width="14.5" style="213" customWidth="1"/>
    <col min="3853" max="3853" width="4.5" style="213" customWidth="1"/>
    <col min="3854" max="3854" width="20.5" style="213" customWidth="1"/>
    <col min="3855" max="3855" width="8.875" style="213"/>
    <col min="3856" max="3856" width="10.5" style="213" bestFit="1" customWidth="1"/>
    <col min="3857" max="3857" width="9.5" style="213" bestFit="1" customWidth="1"/>
    <col min="3858" max="4099" width="8.875" style="213"/>
    <col min="4100" max="4100" width="56.5" style="213" customWidth="1"/>
    <col min="4101" max="4107" width="9.5" style="213" customWidth="1"/>
    <col min="4108" max="4108" width="14.5" style="213" customWidth="1"/>
    <col min="4109" max="4109" width="4.5" style="213" customWidth="1"/>
    <col min="4110" max="4110" width="20.5" style="213" customWidth="1"/>
    <col min="4111" max="4111" width="8.875" style="213"/>
    <col min="4112" max="4112" width="10.5" style="213" bestFit="1" customWidth="1"/>
    <col min="4113" max="4113" width="9.5" style="213" bestFit="1" customWidth="1"/>
    <col min="4114" max="4355" width="8.875" style="213"/>
    <col min="4356" max="4356" width="56.5" style="213" customWidth="1"/>
    <col min="4357" max="4363" width="9.5" style="213" customWidth="1"/>
    <col min="4364" max="4364" width="14.5" style="213" customWidth="1"/>
    <col min="4365" max="4365" width="4.5" style="213" customWidth="1"/>
    <col min="4366" max="4366" width="20.5" style="213" customWidth="1"/>
    <col min="4367" max="4367" width="8.875" style="213"/>
    <col min="4368" max="4368" width="10.5" style="213" bestFit="1" customWidth="1"/>
    <col min="4369" max="4369" width="9.5" style="213" bestFit="1" customWidth="1"/>
    <col min="4370" max="4611" width="8.875" style="213"/>
    <col min="4612" max="4612" width="56.5" style="213" customWidth="1"/>
    <col min="4613" max="4619" width="9.5" style="213" customWidth="1"/>
    <col min="4620" max="4620" width="14.5" style="213" customWidth="1"/>
    <col min="4621" max="4621" width="4.5" style="213" customWidth="1"/>
    <col min="4622" max="4622" width="20.5" style="213" customWidth="1"/>
    <col min="4623" max="4623" width="8.875" style="213"/>
    <col min="4624" max="4624" width="10.5" style="213" bestFit="1" customWidth="1"/>
    <col min="4625" max="4625" width="9.5" style="213" bestFit="1" customWidth="1"/>
    <col min="4626" max="4867" width="8.875" style="213"/>
    <col min="4868" max="4868" width="56.5" style="213" customWidth="1"/>
    <col min="4869" max="4875" width="9.5" style="213" customWidth="1"/>
    <col min="4876" max="4876" width="14.5" style="213" customWidth="1"/>
    <col min="4877" max="4877" width="4.5" style="213" customWidth="1"/>
    <col min="4878" max="4878" width="20.5" style="213" customWidth="1"/>
    <col min="4879" max="4879" width="8.875" style="213"/>
    <col min="4880" max="4880" width="10.5" style="213" bestFit="1" customWidth="1"/>
    <col min="4881" max="4881" width="9.5" style="213" bestFit="1" customWidth="1"/>
    <col min="4882" max="5123" width="8.875" style="213"/>
    <col min="5124" max="5124" width="56.5" style="213" customWidth="1"/>
    <col min="5125" max="5131" width="9.5" style="213" customWidth="1"/>
    <col min="5132" max="5132" width="14.5" style="213" customWidth="1"/>
    <col min="5133" max="5133" width="4.5" style="213" customWidth="1"/>
    <col min="5134" max="5134" width="20.5" style="213" customWidth="1"/>
    <col min="5135" max="5135" width="8.875" style="213"/>
    <col min="5136" max="5136" width="10.5" style="213" bestFit="1" customWidth="1"/>
    <col min="5137" max="5137" width="9.5" style="213" bestFit="1" customWidth="1"/>
    <col min="5138" max="5379" width="8.875" style="213"/>
    <col min="5380" max="5380" width="56.5" style="213" customWidth="1"/>
    <col min="5381" max="5387" width="9.5" style="213" customWidth="1"/>
    <col min="5388" max="5388" width="14.5" style="213" customWidth="1"/>
    <col min="5389" max="5389" width="4.5" style="213" customWidth="1"/>
    <col min="5390" max="5390" width="20.5" style="213" customWidth="1"/>
    <col min="5391" max="5391" width="8.875" style="213"/>
    <col min="5392" max="5392" width="10.5" style="213" bestFit="1" customWidth="1"/>
    <col min="5393" max="5393" width="9.5" style="213" bestFit="1" customWidth="1"/>
    <col min="5394" max="5635" width="8.875" style="213"/>
    <col min="5636" max="5636" width="56.5" style="213" customWidth="1"/>
    <col min="5637" max="5643" width="9.5" style="213" customWidth="1"/>
    <col min="5644" max="5644" width="14.5" style="213" customWidth="1"/>
    <col min="5645" max="5645" width="4.5" style="213" customWidth="1"/>
    <col min="5646" max="5646" width="20.5" style="213" customWidth="1"/>
    <col min="5647" max="5647" width="8.875" style="213"/>
    <col min="5648" max="5648" width="10.5" style="213" bestFit="1" customWidth="1"/>
    <col min="5649" max="5649" width="9.5" style="213" bestFit="1" customWidth="1"/>
    <col min="5650" max="5891" width="8.875" style="213"/>
    <col min="5892" max="5892" width="56.5" style="213" customWidth="1"/>
    <col min="5893" max="5899" width="9.5" style="213" customWidth="1"/>
    <col min="5900" max="5900" width="14.5" style="213" customWidth="1"/>
    <col min="5901" max="5901" width="4.5" style="213" customWidth="1"/>
    <col min="5902" max="5902" width="20.5" style="213" customWidth="1"/>
    <col min="5903" max="5903" width="8.875" style="213"/>
    <col min="5904" max="5904" width="10.5" style="213" bestFit="1" customWidth="1"/>
    <col min="5905" max="5905" width="9.5" style="213" bestFit="1" customWidth="1"/>
    <col min="5906" max="6147" width="8.875" style="213"/>
    <col min="6148" max="6148" width="56.5" style="213" customWidth="1"/>
    <col min="6149" max="6155" width="9.5" style="213" customWidth="1"/>
    <col min="6156" max="6156" width="14.5" style="213" customWidth="1"/>
    <col min="6157" max="6157" width="4.5" style="213" customWidth="1"/>
    <col min="6158" max="6158" width="20.5" style="213" customWidth="1"/>
    <col min="6159" max="6159" width="8.875" style="213"/>
    <col min="6160" max="6160" width="10.5" style="213" bestFit="1" customWidth="1"/>
    <col min="6161" max="6161" width="9.5" style="213" bestFit="1" customWidth="1"/>
    <col min="6162" max="6403" width="8.875" style="213"/>
    <col min="6404" max="6404" width="56.5" style="213" customWidth="1"/>
    <col min="6405" max="6411" width="9.5" style="213" customWidth="1"/>
    <col min="6412" max="6412" width="14.5" style="213" customWidth="1"/>
    <col min="6413" max="6413" width="4.5" style="213" customWidth="1"/>
    <col min="6414" max="6414" width="20.5" style="213" customWidth="1"/>
    <col min="6415" max="6415" width="8.875" style="213"/>
    <col min="6416" max="6416" width="10.5" style="213" bestFit="1" customWidth="1"/>
    <col min="6417" max="6417" width="9.5" style="213" bestFit="1" customWidth="1"/>
    <col min="6418" max="6659" width="8.875" style="213"/>
    <col min="6660" max="6660" width="56.5" style="213" customWidth="1"/>
    <col min="6661" max="6667" width="9.5" style="213" customWidth="1"/>
    <col min="6668" max="6668" width="14.5" style="213" customWidth="1"/>
    <col min="6669" max="6669" width="4.5" style="213" customWidth="1"/>
    <col min="6670" max="6670" width="20.5" style="213" customWidth="1"/>
    <col min="6671" max="6671" width="8.875" style="213"/>
    <col min="6672" max="6672" width="10.5" style="213" bestFit="1" customWidth="1"/>
    <col min="6673" max="6673" width="9.5" style="213" bestFit="1" customWidth="1"/>
    <col min="6674" max="6915" width="8.875" style="213"/>
    <col min="6916" max="6916" width="56.5" style="213" customWidth="1"/>
    <col min="6917" max="6923" width="9.5" style="213" customWidth="1"/>
    <col min="6924" max="6924" width="14.5" style="213" customWidth="1"/>
    <col min="6925" max="6925" width="4.5" style="213" customWidth="1"/>
    <col min="6926" max="6926" width="20.5" style="213" customWidth="1"/>
    <col min="6927" max="6927" width="8.875" style="213"/>
    <col min="6928" max="6928" width="10.5" style="213" bestFit="1" customWidth="1"/>
    <col min="6929" max="6929" width="9.5" style="213" bestFit="1" customWidth="1"/>
    <col min="6930" max="7171" width="8.875" style="213"/>
    <col min="7172" max="7172" width="56.5" style="213" customWidth="1"/>
    <col min="7173" max="7179" width="9.5" style="213" customWidth="1"/>
    <col min="7180" max="7180" width="14.5" style="213" customWidth="1"/>
    <col min="7181" max="7181" width="4.5" style="213" customWidth="1"/>
    <col min="7182" max="7182" width="20.5" style="213" customWidth="1"/>
    <col min="7183" max="7183" width="8.875" style="213"/>
    <col min="7184" max="7184" width="10.5" style="213" bestFit="1" customWidth="1"/>
    <col min="7185" max="7185" width="9.5" style="213" bestFit="1" customWidth="1"/>
    <col min="7186" max="7427" width="8.875" style="213"/>
    <col min="7428" max="7428" width="56.5" style="213" customWidth="1"/>
    <col min="7429" max="7435" width="9.5" style="213" customWidth="1"/>
    <col min="7436" max="7436" width="14.5" style="213" customWidth="1"/>
    <col min="7437" max="7437" width="4.5" style="213" customWidth="1"/>
    <col min="7438" max="7438" width="20.5" style="213" customWidth="1"/>
    <col min="7439" max="7439" width="8.875" style="213"/>
    <col min="7440" max="7440" width="10.5" style="213" bestFit="1" customWidth="1"/>
    <col min="7441" max="7441" width="9.5" style="213" bestFit="1" customWidth="1"/>
    <col min="7442" max="7683" width="8.875" style="213"/>
    <col min="7684" max="7684" width="56.5" style="213" customWidth="1"/>
    <col min="7685" max="7691" width="9.5" style="213" customWidth="1"/>
    <col min="7692" max="7692" width="14.5" style="213" customWidth="1"/>
    <col min="7693" max="7693" width="4.5" style="213" customWidth="1"/>
    <col min="7694" max="7694" width="20.5" style="213" customWidth="1"/>
    <col min="7695" max="7695" width="8.875" style="213"/>
    <col min="7696" max="7696" width="10.5" style="213" bestFit="1" customWidth="1"/>
    <col min="7697" max="7697" width="9.5" style="213" bestFit="1" customWidth="1"/>
    <col min="7698" max="7939" width="8.875" style="213"/>
    <col min="7940" max="7940" width="56.5" style="213" customWidth="1"/>
    <col min="7941" max="7947" width="9.5" style="213" customWidth="1"/>
    <col min="7948" max="7948" width="14.5" style="213" customWidth="1"/>
    <col min="7949" max="7949" width="4.5" style="213" customWidth="1"/>
    <col min="7950" max="7950" width="20.5" style="213" customWidth="1"/>
    <col min="7951" max="7951" width="8.875" style="213"/>
    <col min="7952" max="7952" width="10.5" style="213" bestFit="1" customWidth="1"/>
    <col min="7953" max="7953" width="9.5" style="213" bestFit="1" customWidth="1"/>
    <col min="7954" max="8195" width="8.875" style="213"/>
    <col min="8196" max="8196" width="56.5" style="213" customWidth="1"/>
    <col min="8197" max="8203" width="9.5" style="213" customWidth="1"/>
    <col min="8204" max="8204" width="14.5" style="213" customWidth="1"/>
    <col min="8205" max="8205" width="4.5" style="213" customWidth="1"/>
    <col min="8206" max="8206" width="20.5" style="213" customWidth="1"/>
    <col min="8207" max="8207" width="8.875" style="213"/>
    <col min="8208" max="8208" width="10.5" style="213" bestFit="1" customWidth="1"/>
    <col min="8209" max="8209" width="9.5" style="213" bestFit="1" customWidth="1"/>
    <col min="8210" max="8451" width="8.875" style="213"/>
    <col min="8452" max="8452" width="56.5" style="213" customWidth="1"/>
    <col min="8453" max="8459" width="9.5" style="213" customWidth="1"/>
    <col min="8460" max="8460" width="14.5" style="213" customWidth="1"/>
    <col min="8461" max="8461" width="4.5" style="213" customWidth="1"/>
    <col min="8462" max="8462" width="20.5" style="213" customWidth="1"/>
    <col min="8463" max="8463" width="8.875" style="213"/>
    <col min="8464" max="8464" width="10.5" style="213" bestFit="1" customWidth="1"/>
    <col min="8465" max="8465" width="9.5" style="213" bestFit="1" customWidth="1"/>
    <col min="8466" max="8707" width="8.875" style="213"/>
    <col min="8708" max="8708" width="56.5" style="213" customWidth="1"/>
    <col min="8709" max="8715" width="9.5" style="213" customWidth="1"/>
    <col min="8716" max="8716" width="14.5" style="213" customWidth="1"/>
    <col min="8717" max="8717" width="4.5" style="213" customWidth="1"/>
    <col min="8718" max="8718" width="20.5" style="213" customWidth="1"/>
    <col min="8719" max="8719" width="8.875" style="213"/>
    <col min="8720" max="8720" width="10.5" style="213" bestFit="1" customWidth="1"/>
    <col min="8721" max="8721" width="9.5" style="213" bestFit="1" customWidth="1"/>
    <col min="8722" max="8963" width="8.875" style="213"/>
    <col min="8964" max="8964" width="56.5" style="213" customWidth="1"/>
    <col min="8965" max="8971" width="9.5" style="213" customWidth="1"/>
    <col min="8972" max="8972" width="14.5" style="213" customWidth="1"/>
    <col min="8973" max="8973" width="4.5" style="213" customWidth="1"/>
    <col min="8974" max="8974" width="20.5" style="213" customWidth="1"/>
    <col min="8975" max="8975" width="8.875" style="213"/>
    <col min="8976" max="8976" width="10.5" style="213" bestFit="1" customWidth="1"/>
    <col min="8977" max="8977" width="9.5" style="213" bestFit="1" customWidth="1"/>
    <col min="8978" max="9219" width="8.875" style="213"/>
    <col min="9220" max="9220" width="56.5" style="213" customWidth="1"/>
    <col min="9221" max="9227" width="9.5" style="213" customWidth="1"/>
    <col min="9228" max="9228" width="14.5" style="213" customWidth="1"/>
    <col min="9229" max="9229" width="4.5" style="213" customWidth="1"/>
    <col min="9230" max="9230" width="20.5" style="213" customWidth="1"/>
    <col min="9231" max="9231" width="8.875" style="213"/>
    <col min="9232" max="9232" width="10.5" style="213" bestFit="1" customWidth="1"/>
    <col min="9233" max="9233" width="9.5" style="213" bestFit="1" customWidth="1"/>
    <col min="9234" max="9475" width="8.875" style="213"/>
    <col min="9476" max="9476" width="56.5" style="213" customWidth="1"/>
    <col min="9477" max="9483" width="9.5" style="213" customWidth="1"/>
    <col min="9484" max="9484" width="14.5" style="213" customWidth="1"/>
    <col min="9485" max="9485" width="4.5" style="213" customWidth="1"/>
    <col min="9486" max="9486" width="20.5" style="213" customWidth="1"/>
    <col min="9487" max="9487" width="8.875" style="213"/>
    <col min="9488" max="9488" width="10.5" style="213" bestFit="1" customWidth="1"/>
    <col min="9489" max="9489" width="9.5" style="213" bestFit="1" customWidth="1"/>
    <col min="9490" max="9731" width="8.875" style="213"/>
    <col min="9732" max="9732" width="56.5" style="213" customWidth="1"/>
    <col min="9733" max="9739" width="9.5" style="213" customWidth="1"/>
    <col min="9740" max="9740" width="14.5" style="213" customWidth="1"/>
    <col min="9741" max="9741" width="4.5" style="213" customWidth="1"/>
    <col min="9742" max="9742" width="20.5" style="213" customWidth="1"/>
    <col min="9743" max="9743" width="8.875" style="213"/>
    <col min="9744" max="9744" width="10.5" style="213" bestFit="1" customWidth="1"/>
    <col min="9745" max="9745" width="9.5" style="213" bestFit="1" customWidth="1"/>
    <col min="9746" max="9987" width="8.875" style="213"/>
    <col min="9988" max="9988" width="56.5" style="213" customWidth="1"/>
    <col min="9989" max="9995" width="9.5" style="213" customWidth="1"/>
    <col min="9996" max="9996" width="14.5" style="213" customWidth="1"/>
    <col min="9997" max="9997" width="4.5" style="213" customWidth="1"/>
    <col min="9998" max="9998" width="20.5" style="213" customWidth="1"/>
    <col min="9999" max="9999" width="8.875" style="213"/>
    <col min="10000" max="10000" width="10.5" style="213" bestFit="1" customWidth="1"/>
    <col min="10001" max="10001" width="9.5" style="213" bestFit="1" customWidth="1"/>
    <col min="10002" max="10243" width="8.875" style="213"/>
    <col min="10244" max="10244" width="56.5" style="213" customWidth="1"/>
    <col min="10245" max="10251" width="9.5" style="213" customWidth="1"/>
    <col min="10252" max="10252" width="14.5" style="213" customWidth="1"/>
    <col min="10253" max="10253" width="4.5" style="213" customWidth="1"/>
    <col min="10254" max="10254" width="20.5" style="213" customWidth="1"/>
    <col min="10255" max="10255" width="8.875" style="213"/>
    <col min="10256" max="10256" width="10.5" style="213" bestFit="1" customWidth="1"/>
    <col min="10257" max="10257" width="9.5" style="213" bestFit="1" customWidth="1"/>
    <col min="10258" max="10499" width="8.875" style="213"/>
    <col min="10500" max="10500" width="56.5" style="213" customWidth="1"/>
    <col min="10501" max="10507" width="9.5" style="213" customWidth="1"/>
    <col min="10508" max="10508" width="14.5" style="213" customWidth="1"/>
    <col min="10509" max="10509" width="4.5" style="213" customWidth="1"/>
    <col min="10510" max="10510" width="20.5" style="213" customWidth="1"/>
    <col min="10511" max="10511" width="8.875" style="213"/>
    <col min="10512" max="10512" width="10.5" style="213" bestFit="1" customWidth="1"/>
    <col min="10513" max="10513" width="9.5" style="213" bestFit="1" customWidth="1"/>
    <col min="10514" max="10755" width="8.875" style="213"/>
    <col min="10756" max="10756" width="56.5" style="213" customWidth="1"/>
    <col min="10757" max="10763" width="9.5" style="213" customWidth="1"/>
    <col min="10764" max="10764" width="14.5" style="213" customWidth="1"/>
    <col min="10765" max="10765" width="4.5" style="213" customWidth="1"/>
    <col min="10766" max="10766" width="20.5" style="213" customWidth="1"/>
    <col min="10767" max="10767" width="8.875" style="213"/>
    <col min="10768" max="10768" width="10.5" style="213" bestFit="1" customWidth="1"/>
    <col min="10769" max="10769" width="9.5" style="213" bestFit="1" customWidth="1"/>
    <col min="10770" max="11011" width="8.875" style="213"/>
    <col min="11012" max="11012" width="56.5" style="213" customWidth="1"/>
    <col min="11013" max="11019" width="9.5" style="213" customWidth="1"/>
    <col min="11020" max="11020" width="14.5" style="213" customWidth="1"/>
    <col min="11021" max="11021" width="4.5" style="213" customWidth="1"/>
    <col min="11022" max="11022" width="20.5" style="213" customWidth="1"/>
    <col min="11023" max="11023" width="8.875" style="213"/>
    <col min="11024" max="11024" width="10.5" style="213" bestFit="1" customWidth="1"/>
    <col min="11025" max="11025" width="9.5" style="213" bestFit="1" customWidth="1"/>
    <col min="11026" max="11267" width="8.875" style="213"/>
    <col min="11268" max="11268" width="56.5" style="213" customWidth="1"/>
    <col min="11269" max="11275" width="9.5" style="213" customWidth="1"/>
    <col min="11276" max="11276" width="14.5" style="213" customWidth="1"/>
    <col min="11277" max="11277" width="4.5" style="213" customWidth="1"/>
    <col min="11278" max="11278" width="20.5" style="213" customWidth="1"/>
    <col min="11279" max="11279" width="8.875" style="213"/>
    <col min="11280" max="11280" width="10.5" style="213" bestFit="1" customWidth="1"/>
    <col min="11281" max="11281" width="9.5" style="213" bestFit="1" customWidth="1"/>
    <col min="11282" max="11523" width="8.875" style="213"/>
    <col min="11524" max="11524" width="56.5" style="213" customWidth="1"/>
    <col min="11525" max="11531" width="9.5" style="213" customWidth="1"/>
    <col min="11532" max="11532" width="14.5" style="213" customWidth="1"/>
    <col min="11533" max="11533" width="4.5" style="213" customWidth="1"/>
    <col min="11534" max="11534" width="20.5" style="213" customWidth="1"/>
    <col min="11535" max="11535" width="8.875" style="213"/>
    <col min="11536" max="11536" width="10.5" style="213" bestFit="1" customWidth="1"/>
    <col min="11537" max="11537" width="9.5" style="213" bestFit="1" customWidth="1"/>
    <col min="11538" max="11779" width="8.875" style="213"/>
    <col min="11780" max="11780" width="56.5" style="213" customWidth="1"/>
    <col min="11781" max="11787" width="9.5" style="213" customWidth="1"/>
    <col min="11788" max="11788" width="14.5" style="213" customWidth="1"/>
    <col min="11789" max="11789" width="4.5" style="213" customWidth="1"/>
    <col min="11790" max="11790" width="20.5" style="213" customWidth="1"/>
    <col min="11791" max="11791" width="8.875" style="213"/>
    <col min="11792" max="11792" width="10.5" style="213" bestFit="1" customWidth="1"/>
    <col min="11793" max="11793" width="9.5" style="213" bestFit="1" customWidth="1"/>
    <col min="11794" max="12035" width="8.875" style="213"/>
    <col min="12036" max="12036" width="56.5" style="213" customWidth="1"/>
    <col min="12037" max="12043" width="9.5" style="213" customWidth="1"/>
    <col min="12044" max="12044" width="14.5" style="213" customWidth="1"/>
    <col min="12045" max="12045" width="4.5" style="213" customWidth="1"/>
    <col min="12046" max="12046" width="20.5" style="213" customWidth="1"/>
    <col min="12047" max="12047" width="8.875" style="213"/>
    <col min="12048" max="12048" width="10.5" style="213" bestFit="1" customWidth="1"/>
    <col min="12049" max="12049" width="9.5" style="213" bestFit="1" customWidth="1"/>
    <col min="12050" max="12291" width="8.875" style="213"/>
    <col min="12292" max="12292" width="56.5" style="213" customWidth="1"/>
    <col min="12293" max="12299" width="9.5" style="213" customWidth="1"/>
    <col min="12300" max="12300" width="14.5" style="213" customWidth="1"/>
    <col min="12301" max="12301" width="4.5" style="213" customWidth="1"/>
    <col min="12302" max="12302" width="20.5" style="213" customWidth="1"/>
    <col min="12303" max="12303" width="8.875" style="213"/>
    <col min="12304" max="12304" width="10.5" style="213" bestFit="1" customWidth="1"/>
    <col min="12305" max="12305" width="9.5" style="213" bestFit="1" customWidth="1"/>
    <col min="12306" max="12547" width="8.875" style="213"/>
    <col min="12548" max="12548" width="56.5" style="213" customWidth="1"/>
    <col min="12549" max="12555" width="9.5" style="213" customWidth="1"/>
    <col min="12556" max="12556" width="14.5" style="213" customWidth="1"/>
    <col min="12557" max="12557" width="4.5" style="213" customWidth="1"/>
    <col min="12558" max="12558" width="20.5" style="213" customWidth="1"/>
    <col min="12559" max="12559" width="8.875" style="213"/>
    <col min="12560" max="12560" width="10.5" style="213" bestFit="1" customWidth="1"/>
    <col min="12561" max="12561" width="9.5" style="213" bestFit="1" customWidth="1"/>
    <col min="12562" max="12803" width="8.875" style="213"/>
    <col min="12804" max="12804" width="56.5" style="213" customWidth="1"/>
    <col min="12805" max="12811" width="9.5" style="213" customWidth="1"/>
    <col min="12812" max="12812" width="14.5" style="213" customWidth="1"/>
    <col min="12813" max="12813" width="4.5" style="213" customWidth="1"/>
    <col min="12814" max="12814" width="20.5" style="213" customWidth="1"/>
    <col min="12815" max="12815" width="8.875" style="213"/>
    <col min="12816" max="12816" width="10.5" style="213" bestFit="1" customWidth="1"/>
    <col min="12817" max="12817" width="9.5" style="213" bestFit="1" customWidth="1"/>
    <col min="12818" max="13059" width="8.875" style="213"/>
    <col min="13060" max="13060" width="56.5" style="213" customWidth="1"/>
    <col min="13061" max="13067" width="9.5" style="213" customWidth="1"/>
    <col min="13068" max="13068" width="14.5" style="213" customWidth="1"/>
    <col min="13069" max="13069" width="4.5" style="213" customWidth="1"/>
    <col min="13070" max="13070" width="20.5" style="213" customWidth="1"/>
    <col min="13071" max="13071" width="8.875" style="213"/>
    <col min="13072" max="13072" width="10.5" style="213" bestFit="1" customWidth="1"/>
    <col min="13073" max="13073" width="9.5" style="213" bestFit="1" customWidth="1"/>
    <col min="13074" max="13315" width="8.875" style="213"/>
    <col min="13316" max="13316" width="56.5" style="213" customWidth="1"/>
    <col min="13317" max="13323" width="9.5" style="213" customWidth="1"/>
    <col min="13324" max="13324" width="14.5" style="213" customWidth="1"/>
    <col min="13325" max="13325" width="4.5" style="213" customWidth="1"/>
    <col min="13326" max="13326" width="20.5" style="213" customWidth="1"/>
    <col min="13327" max="13327" width="8.875" style="213"/>
    <col min="13328" max="13328" width="10.5" style="213" bestFit="1" customWidth="1"/>
    <col min="13329" max="13329" width="9.5" style="213" bestFit="1" customWidth="1"/>
    <col min="13330" max="13571" width="8.875" style="213"/>
    <col min="13572" max="13572" width="56.5" style="213" customWidth="1"/>
    <col min="13573" max="13579" width="9.5" style="213" customWidth="1"/>
    <col min="13580" max="13580" width="14.5" style="213" customWidth="1"/>
    <col min="13581" max="13581" width="4.5" style="213" customWidth="1"/>
    <col min="13582" max="13582" width="20.5" style="213" customWidth="1"/>
    <col min="13583" max="13583" width="8.875" style="213"/>
    <col min="13584" max="13584" width="10.5" style="213" bestFit="1" customWidth="1"/>
    <col min="13585" max="13585" width="9.5" style="213" bestFit="1" customWidth="1"/>
    <col min="13586" max="13827" width="8.875" style="213"/>
    <col min="13828" max="13828" width="56.5" style="213" customWidth="1"/>
    <col min="13829" max="13835" width="9.5" style="213" customWidth="1"/>
    <col min="13836" max="13836" width="14.5" style="213" customWidth="1"/>
    <col min="13837" max="13837" width="4.5" style="213" customWidth="1"/>
    <col min="13838" max="13838" width="20.5" style="213" customWidth="1"/>
    <col min="13839" max="13839" width="8.875" style="213"/>
    <col min="13840" max="13840" width="10.5" style="213" bestFit="1" customWidth="1"/>
    <col min="13841" max="13841" width="9.5" style="213" bestFit="1" customWidth="1"/>
    <col min="13842" max="14083" width="8.875" style="213"/>
    <col min="14084" max="14084" width="56.5" style="213" customWidth="1"/>
    <col min="14085" max="14091" width="9.5" style="213" customWidth="1"/>
    <col min="14092" max="14092" width="14.5" style="213" customWidth="1"/>
    <col min="14093" max="14093" width="4.5" style="213" customWidth="1"/>
    <col min="14094" max="14094" width="20.5" style="213" customWidth="1"/>
    <col min="14095" max="14095" width="8.875" style="213"/>
    <col min="14096" max="14096" width="10.5" style="213" bestFit="1" customWidth="1"/>
    <col min="14097" max="14097" width="9.5" style="213" bestFit="1" customWidth="1"/>
    <col min="14098" max="14339" width="8.875" style="213"/>
    <col min="14340" max="14340" width="56.5" style="213" customWidth="1"/>
    <col min="14341" max="14347" width="9.5" style="213" customWidth="1"/>
    <col min="14348" max="14348" width="14.5" style="213" customWidth="1"/>
    <col min="14349" max="14349" width="4.5" style="213" customWidth="1"/>
    <col min="14350" max="14350" width="20.5" style="213" customWidth="1"/>
    <col min="14351" max="14351" width="8.875" style="213"/>
    <col min="14352" max="14352" width="10.5" style="213" bestFit="1" customWidth="1"/>
    <col min="14353" max="14353" width="9.5" style="213" bestFit="1" customWidth="1"/>
    <col min="14354" max="14595" width="8.875" style="213"/>
    <col min="14596" max="14596" width="56.5" style="213" customWidth="1"/>
    <col min="14597" max="14603" width="9.5" style="213" customWidth="1"/>
    <col min="14604" max="14604" width="14.5" style="213" customWidth="1"/>
    <col min="14605" max="14605" width="4.5" style="213" customWidth="1"/>
    <col min="14606" max="14606" width="20.5" style="213" customWidth="1"/>
    <col min="14607" max="14607" width="8.875" style="213"/>
    <col min="14608" max="14608" width="10.5" style="213" bestFit="1" customWidth="1"/>
    <col min="14609" max="14609" width="9.5" style="213" bestFit="1" customWidth="1"/>
    <col min="14610" max="14851" width="8.875" style="213"/>
    <col min="14852" max="14852" width="56.5" style="213" customWidth="1"/>
    <col min="14853" max="14859" width="9.5" style="213" customWidth="1"/>
    <col min="14860" max="14860" width="14.5" style="213" customWidth="1"/>
    <col min="14861" max="14861" width="4.5" style="213" customWidth="1"/>
    <col min="14862" max="14862" width="20.5" style="213" customWidth="1"/>
    <col min="14863" max="14863" width="8.875" style="213"/>
    <col min="14864" max="14864" width="10.5" style="213" bestFit="1" customWidth="1"/>
    <col min="14865" max="14865" width="9.5" style="213" bestFit="1" customWidth="1"/>
    <col min="14866" max="15107" width="8.875" style="213"/>
    <col min="15108" max="15108" width="56.5" style="213" customWidth="1"/>
    <col min="15109" max="15115" width="9.5" style="213" customWidth="1"/>
    <col min="15116" max="15116" width="14.5" style="213" customWidth="1"/>
    <col min="15117" max="15117" width="4.5" style="213" customWidth="1"/>
    <col min="15118" max="15118" width="20.5" style="213" customWidth="1"/>
    <col min="15119" max="15119" width="8.875" style="213"/>
    <col min="15120" max="15120" width="10.5" style="213" bestFit="1" customWidth="1"/>
    <col min="15121" max="15121" width="9.5" style="213" bestFit="1" customWidth="1"/>
    <col min="15122" max="15363" width="8.875" style="213"/>
    <col min="15364" max="15364" width="56.5" style="213" customWidth="1"/>
    <col min="15365" max="15371" width="9.5" style="213" customWidth="1"/>
    <col min="15372" max="15372" width="14.5" style="213" customWidth="1"/>
    <col min="15373" max="15373" width="4.5" style="213" customWidth="1"/>
    <col min="15374" max="15374" width="20.5" style="213" customWidth="1"/>
    <col min="15375" max="15375" width="8.875" style="213"/>
    <col min="15376" max="15376" width="10.5" style="213" bestFit="1" customWidth="1"/>
    <col min="15377" max="15377" width="9.5" style="213" bestFit="1" customWidth="1"/>
    <col min="15378" max="15619" width="8.875" style="213"/>
    <col min="15620" max="15620" width="56.5" style="213" customWidth="1"/>
    <col min="15621" max="15627" width="9.5" style="213" customWidth="1"/>
    <col min="15628" max="15628" width="14.5" style="213" customWidth="1"/>
    <col min="15629" max="15629" width="4.5" style="213" customWidth="1"/>
    <col min="15630" max="15630" width="20.5" style="213" customWidth="1"/>
    <col min="15631" max="15631" width="8.875" style="213"/>
    <col min="15632" max="15632" width="10.5" style="213" bestFit="1" customWidth="1"/>
    <col min="15633" max="15633" width="9.5" style="213" bestFit="1" customWidth="1"/>
    <col min="15634" max="15875" width="8.875" style="213"/>
    <col min="15876" max="15876" width="56.5" style="213" customWidth="1"/>
    <col min="15877" max="15883" width="9.5" style="213" customWidth="1"/>
    <col min="15884" max="15884" width="14.5" style="213" customWidth="1"/>
    <col min="15885" max="15885" width="4.5" style="213" customWidth="1"/>
    <col min="15886" max="15886" width="20.5" style="213" customWidth="1"/>
    <col min="15887" max="15887" width="8.875" style="213"/>
    <col min="15888" max="15888" width="10.5" style="213" bestFit="1" customWidth="1"/>
    <col min="15889" max="15889" width="9.5" style="213" bestFit="1" customWidth="1"/>
    <col min="15890" max="16131" width="8.875" style="213"/>
    <col min="16132" max="16132" width="56.5" style="213" customWidth="1"/>
    <col min="16133" max="16139" width="9.5" style="213" customWidth="1"/>
    <col min="16140" max="16140" width="14.5" style="213" customWidth="1"/>
    <col min="16141" max="16141" width="4.5" style="213" customWidth="1"/>
    <col min="16142" max="16142" width="20.5" style="213" customWidth="1"/>
    <col min="16143" max="16143" width="8.875" style="213"/>
    <col min="16144" max="16144" width="10.5" style="213" bestFit="1" customWidth="1"/>
    <col min="16145" max="16145" width="9.5" style="213" bestFit="1" customWidth="1"/>
    <col min="16146" max="16384" width="8.875" style="213"/>
  </cols>
  <sheetData>
    <row r="1" spans="1:14" ht="25.15" customHeight="1">
      <c r="C1" s="213" t="s">
        <v>161</v>
      </c>
    </row>
    <row r="2" spans="1:14" ht="24.6" customHeight="1">
      <c r="A2" s="215"/>
      <c r="B2" s="502">
        <v>1</v>
      </c>
      <c r="C2" s="503"/>
      <c r="D2" s="216"/>
      <c r="E2" s="218"/>
      <c r="F2" s="218"/>
      <c r="G2" s="218"/>
      <c r="H2" s="218"/>
      <c r="I2" s="218"/>
      <c r="J2" s="218"/>
      <c r="K2" s="218"/>
      <c r="L2" s="217"/>
      <c r="M2" s="218"/>
      <c r="N2" s="219"/>
    </row>
    <row r="3" spans="1:14" ht="22.15" customHeight="1">
      <c r="B3" s="523"/>
      <c r="C3" s="524"/>
      <c r="D3" s="524"/>
      <c r="E3" s="506" t="s">
        <v>133</v>
      </c>
      <c r="F3" s="506"/>
      <c r="G3" s="506"/>
      <c r="H3" s="506"/>
      <c r="I3" s="506"/>
      <c r="J3" s="506"/>
      <c r="K3" s="506"/>
      <c r="L3" s="220"/>
      <c r="M3" s="221"/>
      <c r="N3" s="222"/>
    </row>
    <row r="4" spans="1:14" ht="24.6" customHeight="1">
      <c r="B4" s="507" t="s">
        <v>134</v>
      </c>
      <c r="C4" s="508"/>
      <c r="D4" s="509"/>
      <c r="E4" s="223" t="s">
        <v>135</v>
      </c>
      <c r="F4" s="224" t="s">
        <v>136</v>
      </c>
      <c r="G4" s="224" t="s">
        <v>137</v>
      </c>
      <c r="H4" s="224" t="s">
        <v>138</v>
      </c>
      <c r="I4" s="224" t="s">
        <v>139</v>
      </c>
      <c r="J4" s="224" t="s">
        <v>140</v>
      </c>
      <c r="K4" s="224" t="s">
        <v>141</v>
      </c>
      <c r="L4" s="225" t="s">
        <v>142</v>
      </c>
      <c r="M4" s="498" t="s">
        <v>143</v>
      </c>
      <c r="N4" s="499"/>
    </row>
    <row r="5" spans="1:14" ht="22.15" customHeight="1" thickBot="1">
      <c r="B5" s="510"/>
      <c r="C5" s="511"/>
      <c r="D5" s="512"/>
      <c r="E5" s="226"/>
      <c r="F5" s="227"/>
      <c r="G5" s="227"/>
      <c r="H5" s="227"/>
      <c r="I5" s="227"/>
      <c r="J5" s="227"/>
      <c r="K5" s="227"/>
      <c r="L5" s="228" t="s">
        <v>144</v>
      </c>
      <c r="M5" s="500"/>
      <c r="N5" s="501"/>
    </row>
    <row r="6" spans="1:14" ht="22.15" customHeight="1" thickTop="1">
      <c r="B6" s="317" t="s">
        <v>22</v>
      </c>
      <c r="C6" s="318"/>
      <c r="D6" s="322"/>
      <c r="E6" s="232"/>
      <c r="F6" s="232"/>
      <c r="G6" s="232"/>
      <c r="H6" s="232"/>
      <c r="I6" s="232"/>
      <c r="J6" s="232"/>
      <c r="K6" s="232"/>
      <c r="L6" s="229">
        <f t="shared" ref="L6:L19" si="0">SUMPRODUCT($E$5:$K$5,E6:K6)</f>
        <v>0</v>
      </c>
      <c r="M6" s="495"/>
      <c r="N6" s="496"/>
    </row>
    <row r="7" spans="1:14" ht="22.15" customHeight="1">
      <c r="B7" s="311"/>
      <c r="C7" s="314" t="s">
        <v>23</v>
      </c>
      <c r="D7" s="231"/>
      <c r="E7" s="232"/>
      <c r="F7" s="232"/>
      <c r="G7" s="232"/>
      <c r="H7" s="232"/>
      <c r="I7" s="232"/>
      <c r="J7" s="232"/>
      <c r="K7" s="232"/>
      <c r="L7" s="229">
        <f t="shared" si="0"/>
        <v>0</v>
      </c>
      <c r="M7" s="233"/>
      <c r="N7" s="234"/>
    </row>
    <row r="8" spans="1:14" ht="22.15" customHeight="1">
      <c r="B8" s="311"/>
      <c r="C8" s="314" t="s">
        <v>24</v>
      </c>
      <c r="D8" s="231"/>
      <c r="E8" s="235"/>
      <c r="F8" s="232"/>
      <c r="G8" s="232"/>
      <c r="H8" s="232"/>
      <c r="I8" s="232"/>
      <c r="J8" s="232"/>
      <c r="K8" s="232"/>
      <c r="L8" s="229">
        <f t="shared" si="0"/>
        <v>0</v>
      </c>
      <c r="M8" s="233"/>
      <c r="N8" s="234"/>
    </row>
    <row r="9" spans="1:14" ht="22.15" customHeight="1">
      <c r="B9" s="311" t="s">
        <v>25</v>
      </c>
      <c r="C9" s="314"/>
      <c r="D9" s="231"/>
      <c r="E9" s="247"/>
      <c r="F9" s="235"/>
      <c r="G9" s="235"/>
      <c r="H9" s="235"/>
      <c r="I9" s="235"/>
      <c r="J9" s="235"/>
      <c r="K9" s="240"/>
      <c r="L9" s="229">
        <f t="shared" si="0"/>
        <v>0</v>
      </c>
      <c r="M9" s="233"/>
      <c r="N9" s="234"/>
    </row>
    <row r="10" spans="1:14" ht="22.15" customHeight="1">
      <c r="B10" s="311" t="s">
        <v>81</v>
      </c>
      <c r="C10" s="315"/>
      <c r="D10" s="242"/>
      <c r="E10" s="237"/>
      <c r="F10" s="238"/>
      <c r="G10" s="238"/>
      <c r="H10" s="238"/>
      <c r="I10" s="238"/>
      <c r="J10" s="238"/>
      <c r="K10" s="239"/>
      <c r="L10" s="229">
        <f t="shared" si="0"/>
        <v>0</v>
      </c>
      <c r="M10" s="233"/>
      <c r="N10" s="234"/>
    </row>
    <row r="11" spans="1:14" ht="22.15" customHeight="1">
      <c r="B11" s="311"/>
      <c r="C11" s="315" t="s">
        <v>26</v>
      </c>
      <c r="D11" s="231"/>
      <c r="E11" s="235"/>
      <c r="F11" s="232"/>
      <c r="G11" s="232"/>
      <c r="H11" s="232"/>
      <c r="I11" s="232"/>
      <c r="J11" s="232"/>
      <c r="K11" s="232"/>
      <c r="L11" s="229">
        <f t="shared" si="0"/>
        <v>0</v>
      </c>
      <c r="M11" s="495"/>
      <c r="N11" s="496"/>
    </row>
    <row r="12" spans="1:14" ht="22.15" customHeight="1">
      <c r="B12" s="311"/>
      <c r="C12" s="315" t="s">
        <v>123</v>
      </c>
      <c r="D12" s="231"/>
      <c r="E12" s="235"/>
      <c r="F12" s="235"/>
      <c r="G12" s="235"/>
      <c r="H12" s="235"/>
      <c r="I12" s="235"/>
      <c r="J12" s="235"/>
      <c r="K12" s="240"/>
      <c r="L12" s="229">
        <f t="shared" si="0"/>
        <v>0</v>
      </c>
      <c r="M12" s="233"/>
      <c r="N12" s="234"/>
    </row>
    <row r="13" spans="1:14" ht="22.15" customHeight="1">
      <c r="B13" s="311"/>
      <c r="C13" s="241" t="s">
        <v>129</v>
      </c>
      <c r="D13" s="242"/>
      <c r="E13" s="243"/>
      <c r="F13" s="238"/>
      <c r="G13" s="238"/>
      <c r="H13" s="238"/>
      <c r="I13" s="238"/>
      <c r="J13" s="238"/>
      <c r="K13" s="239"/>
      <c r="L13" s="229">
        <f t="shared" si="0"/>
        <v>0</v>
      </c>
      <c r="M13" s="233"/>
      <c r="N13" s="234"/>
    </row>
    <row r="14" spans="1:14" ht="22.15" customHeight="1">
      <c r="B14" s="311"/>
      <c r="C14" s="241" t="s">
        <v>27</v>
      </c>
      <c r="D14" s="242"/>
      <c r="E14" s="243"/>
      <c r="F14" s="244"/>
      <c r="G14" s="244"/>
      <c r="H14" s="244"/>
      <c r="I14" s="244"/>
      <c r="J14" s="244"/>
      <c r="K14" s="244"/>
      <c r="L14" s="229">
        <f t="shared" si="0"/>
        <v>0</v>
      </c>
      <c r="M14" s="495"/>
      <c r="N14" s="496"/>
    </row>
    <row r="15" spans="1:14" ht="22.15" customHeight="1">
      <c r="B15" s="311"/>
      <c r="C15" s="241" t="s">
        <v>28</v>
      </c>
      <c r="D15" s="242"/>
      <c r="E15" s="243"/>
      <c r="F15" s="244"/>
      <c r="G15" s="244"/>
      <c r="H15" s="244"/>
      <c r="I15" s="244"/>
      <c r="J15" s="244"/>
      <c r="K15" s="244"/>
      <c r="L15" s="229">
        <f t="shared" si="0"/>
        <v>0</v>
      </c>
      <c r="M15" s="495"/>
      <c r="N15" s="496"/>
    </row>
    <row r="16" spans="1:14" ht="22.15" customHeight="1">
      <c r="B16" s="311" t="s">
        <v>82</v>
      </c>
      <c r="C16" s="241"/>
      <c r="D16" s="242"/>
      <c r="E16" s="243"/>
      <c r="F16" s="244"/>
      <c r="G16" s="244"/>
      <c r="H16" s="244"/>
      <c r="I16" s="244"/>
      <c r="J16" s="244"/>
      <c r="K16" s="245"/>
      <c r="L16" s="229">
        <f t="shared" si="0"/>
        <v>0</v>
      </c>
      <c r="M16" s="233"/>
      <c r="N16" s="234"/>
    </row>
    <row r="17" spans="1:14" ht="22.15" customHeight="1">
      <c r="B17" s="311"/>
      <c r="C17" s="241" t="s">
        <v>83</v>
      </c>
      <c r="D17" s="246"/>
      <c r="E17" s="243"/>
      <c r="F17" s="244"/>
      <c r="G17" s="244"/>
      <c r="H17" s="244"/>
      <c r="I17" s="244"/>
      <c r="J17" s="244"/>
      <c r="K17" s="245"/>
      <c r="L17" s="229">
        <f t="shared" si="0"/>
        <v>0</v>
      </c>
      <c r="M17" s="233"/>
      <c r="N17" s="234"/>
    </row>
    <row r="18" spans="1:14" ht="22.15" customHeight="1">
      <c r="B18" s="311"/>
      <c r="C18" s="241" t="s">
        <v>84</v>
      </c>
      <c r="D18" s="242"/>
      <c r="E18" s="243"/>
      <c r="F18" s="244"/>
      <c r="G18" s="244"/>
      <c r="H18" s="244"/>
      <c r="I18" s="244"/>
      <c r="J18" s="244"/>
      <c r="K18" s="245"/>
      <c r="L18" s="229">
        <f t="shared" si="0"/>
        <v>0</v>
      </c>
      <c r="M18" s="495"/>
      <c r="N18" s="496"/>
    </row>
    <row r="19" spans="1:14" ht="22.15" customHeight="1">
      <c r="B19" s="311"/>
      <c r="C19" s="241" t="s">
        <v>85</v>
      </c>
      <c r="D19" s="242"/>
      <c r="E19" s="243"/>
      <c r="F19" s="244"/>
      <c r="G19" s="244"/>
      <c r="H19" s="244"/>
      <c r="I19" s="244"/>
      <c r="J19" s="244"/>
      <c r="K19" s="245"/>
      <c r="L19" s="229">
        <f t="shared" si="0"/>
        <v>0</v>
      </c>
      <c r="M19" s="495"/>
      <c r="N19" s="496"/>
    </row>
    <row r="20" spans="1:14" ht="22.15" customHeight="1">
      <c r="B20" s="311"/>
      <c r="C20" s="315"/>
      <c r="D20" s="231"/>
      <c r="E20" s="247"/>
      <c r="F20" s="235"/>
      <c r="G20" s="235"/>
      <c r="H20" s="235"/>
      <c r="I20" s="235"/>
      <c r="J20" s="235"/>
      <c r="K20" s="240"/>
      <c r="L20" s="229"/>
      <c r="M20" s="248"/>
      <c r="N20" s="234"/>
    </row>
    <row r="21" spans="1:14" ht="22.15" customHeight="1">
      <c r="B21" s="311"/>
      <c r="C21" s="241"/>
      <c r="D21" s="242"/>
      <c r="E21" s="243"/>
      <c r="F21" s="244"/>
      <c r="G21" s="244"/>
      <c r="H21" s="244"/>
      <c r="I21" s="244"/>
      <c r="J21" s="244"/>
      <c r="K21" s="245"/>
      <c r="L21" s="229"/>
      <c r="M21" s="233"/>
      <c r="N21" s="234"/>
    </row>
    <row r="22" spans="1:14" ht="22.15" customHeight="1">
      <c r="B22" s="311"/>
      <c r="C22" s="241"/>
      <c r="D22" s="249"/>
      <c r="E22" s="250"/>
      <c r="F22" s="238"/>
      <c r="G22" s="238"/>
      <c r="H22" s="238"/>
      <c r="I22" s="238"/>
      <c r="J22" s="238"/>
      <c r="K22" s="251"/>
      <c r="L22" s="229"/>
      <c r="M22" s="233"/>
      <c r="N22" s="234"/>
    </row>
    <row r="23" spans="1:14" ht="22.15" customHeight="1">
      <c r="B23" s="316"/>
      <c r="D23" s="252"/>
      <c r="E23" s="253"/>
      <c r="F23" s="254"/>
      <c r="G23" s="254"/>
      <c r="H23" s="254"/>
      <c r="I23" s="254"/>
      <c r="J23" s="254"/>
      <c r="K23" s="255"/>
      <c r="L23" s="229"/>
      <c r="M23" s="323"/>
      <c r="N23" s="300"/>
    </row>
    <row r="24" spans="1:14" ht="22.15" customHeight="1">
      <c r="B24" s="470" t="s">
        <v>145</v>
      </c>
      <c r="C24" s="471"/>
      <c r="D24" s="472"/>
      <c r="E24" s="258">
        <f t="shared" ref="E24:K24" si="1">SUM(E6:E23)</f>
        <v>0</v>
      </c>
      <c r="F24" s="259">
        <f t="shared" si="1"/>
        <v>0</v>
      </c>
      <c r="G24" s="259">
        <f t="shared" si="1"/>
        <v>0</v>
      </c>
      <c r="H24" s="259">
        <f t="shared" si="1"/>
        <v>0</v>
      </c>
      <c r="I24" s="259">
        <f t="shared" si="1"/>
        <v>0</v>
      </c>
      <c r="J24" s="259">
        <f t="shared" si="1"/>
        <v>0</v>
      </c>
      <c r="K24" s="259">
        <f t="shared" si="1"/>
        <v>0</v>
      </c>
      <c r="L24" s="260">
        <f>SUM(L6:L23)</f>
        <v>0</v>
      </c>
      <c r="M24" s="261"/>
      <c r="N24" s="262"/>
    </row>
    <row r="25" spans="1:14" ht="22.15" customHeight="1">
      <c r="B25" s="256"/>
      <c r="C25" s="257"/>
      <c r="D25" s="257"/>
      <c r="E25" s="263"/>
      <c r="F25" s="263"/>
      <c r="G25" s="263"/>
      <c r="H25" s="263"/>
      <c r="I25" s="263"/>
      <c r="J25" s="263"/>
      <c r="K25" s="263"/>
      <c r="L25" s="264"/>
      <c r="M25" s="265"/>
      <c r="N25" s="262"/>
    </row>
    <row r="26" spans="1:14" ht="24.6" customHeight="1">
      <c r="A26" s="215"/>
      <c r="B26" s="502">
        <v>2</v>
      </c>
      <c r="C26" s="503"/>
      <c r="D26" s="216"/>
      <c r="E26" s="218"/>
      <c r="F26" s="218"/>
      <c r="G26" s="218"/>
      <c r="H26" s="218"/>
      <c r="I26" s="218"/>
      <c r="J26" s="218"/>
      <c r="K26" s="218"/>
      <c r="L26" s="217"/>
      <c r="M26" s="218"/>
      <c r="N26" s="219"/>
    </row>
    <row r="27" spans="1:14" ht="22.15" customHeight="1">
      <c r="B27" s="523"/>
      <c r="C27" s="524"/>
      <c r="D27" s="524"/>
      <c r="E27" s="506" t="s">
        <v>133</v>
      </c>
      <c r="F27" s="506"/>
      <c r="G27" s="506"/>
      <c r="H27" s="506"/>
      <c r="I27" s="506"/>
      <c r="J27" s="506"/>
      <c r="K27" s="506"/>
      <c r="L27" s="220"/>
      <c r="M27" s="221"/>
      <c r="N27" s="222"/>
    </row>
    <row r="28" spans="1:14" ht="24.6" customHeight="1">
      <c r="B28" s="507" t="s">
        <v>134</v>
      </c>
      <c r="C28" s="508"/>
      <c r="D28" s="509"/>
      <c r="E28" s="223" t="s">
        <v>135</v>
      </c>
      <c r="F28" s="224" t="s">
        <v>136</v>
      </c>
      <c r="G28" s="224" t="s">
        <v>137</v>
      </c>
      <c r="H28" s="224" t="s">
        <v>138</v>
      </c>
      <c r="I28" s="224" t="s">
        <v>139</v>
      </c>
      <c r="J28" s="224" t="s">
        <v>140</v>
      </c>
      <c r="K28" s="224" t="s">
        <v>141</v>
      </c>
      <c r="L28" s="225" t="s">
        <v>142</v>
      </c>
      <c r="M28" s="498" t="s">
        <v>143</v>
      </c>
      <c r="N28" s="499"/>
    </row>
    <row r="29" spans="1:14" ht="22.15" customHeight="1" thickBot="1">
      <c r="B29" s="510"/>
      <c r="C29" s="511"/>
      <c r="D29" s="512"/>
      <c r="E29" s="226"/>
      <c r="F29" s="227"/>
      <c r="G29" s="227"/>
      <c r="H29" s="227"/>
      <c r="I29" s="227"/>
      <c r="J29" s="227"/>
      <c r="K29" s="227"/>
      <c r="L29" s="228" t="s">
        <v>144</v>
      </c>
      <c r="M29" s="500"/>
      <c r="N29" s="501"/>
    </row>
    <row r="30" spans="1:14" ht="22.15" customHeight="1" thickTop="1">
      <c r="B30" s="248" t="s">
        <v>118</v>
      </c>
      <c r="C30" s="241"/>
      <c r="D30" s="242"/>
      <c r="E30" s="243"/>
      <c r="F30" s="244"/>
      <c r="G30" s="244"/>
      <c r="H30" s="244"/>
      <c r="I30" s="244"/>
      <c r="J30" s="244"/>
      <c r="K30" s="245"/>
      <c r="L30" s="229">
        <f t="shared" ref="L30:L47" si="2">SUMPRODUCT($E$5:$K$5,E30:K30)</f>
        <v>0</v>
      </c>
      <c r="M30" s="233"/>
      <c r="N30" s="234"/>
    </row>
    <row r="31" spans="1:14" ht="22.15" customHeight="1">
      <c r="B31" s="248"/>
      <c r="C31" s="236" t="s">
        <v>119</v>
      </c>
      <c r="D31" s="242"/>
      <c r="E31" s="243"/>
      <c r="F31" s="244"/>
      <c r="G31" s="244"/>
      <c r="H31" s="244"/>
      <c r="I31" s="244"/>
      <c r="J31" s="244"/>
      <c r="K31" s="245"/>
      <c r="L31" s="229">
        <f>SUMPRODUCT($E$5:$K$5,E31:K31)</f>
        <v>0</v>
      </c>
      <c r="M31" s="233"/>
      <c r="N31" s="234"/>
    </row>
    <row r="32" spans="1:14" ht="22.15" customHeight="1">
      <c r="B32" s="248"/>
      <c r="C32" s="236" t="s">
        <v>86</v>
      </c>
      <c r="D32" s="242"/>
      <c r="E32" s="243"/>
      <c r="F32" s="244"/>
      <c r="G32" s="244"/>
      <c r="H32" s="244"/>
      <c r="I32" s="244"/>
      <c r="J32" s="244"/>
      <c r="K32" s="245"/>
      <c r="L32" s="229">
        <f>SUMPRODUCT($E$5:$K$5,E32:K32)</f>
        <v>0</v>
      </c>
      <c r="M32" s="248"/>
      <c r="N32" s="234"/>
    </row>
    <row r="33" spans="2:14" ht="22.15" customHeight="1">
      <c r="B33" s="248"/>
      <c r="C33" s="236" t="s">
        <v>87</v>
      </c>
      <c r="D33" s="242"/>
      <c r="E33" s="243"/>
      <c r="F33" s="244"/>
      <c r="G33" s="244"/>
      <c r="H33" s="244"/>
      <c r="I33" s="244"/>
      <c r="J33" s="244"/>
      <c r="K33" s="245"/>
      <c r="L33" s="229">
        <f t="shared" ref="L33:L36" si="3">SUMPRODUCT($E$5:$K$5,E33:K33)</f>
        <v>0</v>
      </c>
      <c r="M33" s="248"/>
      <c r="N33" s="234"/>
    </row>
    <row r="34" spans="2:14" ht="22.15" customHeight="1">
      <c r="B34" s="248"/>
      <c r="C34" s="236" t="s">
        <v>88</v>
      </c>
      <c r="D34" s="242"/>
      <c r="E34" s="243"/>
      <c r="F34" s="244"/>
      <c r="G34" s="244"/>
      <c r="H34" s="244"/>
      <c r="I34" s="244"/>
      <c r="J34" s="244"/>
      <c r="K34" s="245"/>
      <c r="L34" s="229">
        <f t="shared" si="3"/>
        <v>0</v>
      </c>
      <c r="M34" s="481"/>
      <c r="N34" s="482"/>
    </row>
    <row r="35" spans="2:14" ht="22.15" customHeight="1">
      <c r="B35" s="248"/>
      <c r="C35" s="236" t="s">
        <v>126</v>
      </c>
      <c r="D35" s="242"/>
      <c r="E35" s="243"/>
      <c r="F35" s="244"/>
      <c r="G35" s="244"/>
      <c r="H35" s="244"/>
      <c r="I35" s="244"/>
      <c r="J35" s="244"/>
      <c r="K35" s="245"/>
      <c r="L35" s="229">
        <f t="shared" si="3"/>
        <v>0</v>
      </c>
      <c r="M35" s="248"/>
      <c r="N35" s="234"/>
    </row>
    <row r="36" spans="2:14" ht="22.15" customHeight="1">
      <c r="B36" s="248"/>
      <c r="C36" s="236" t="s">
        <v>89</v>
      </c>
      <c r="D36" s="242"/>
      <c r="E36" s="243"/>
      <c r="F36" s="244"/>
      <c r="G36" s="244"/>
      <c r="H36" s="244"/>
      <c r="I36" s="244"/>
      <c r="J36" s="244"/>
      <c r="K36" s="245"/>
      <c r="L36" s="229">
        <f t="shared" si="3"/>
        <v>0</v>
      </c>
      <c r="M36" s="481"/>
      <c r="N36" s="482"/>
    </row>
    <row r="37" spans="2:14" ht="22.15" customHeight="1">
      <c r="B37" s="248"/>
      <c r="C37" s="236" t="s">
        <v>90</v>
      </c>
      <c r="D37" s="242"/>
      <c r="E37" s="243"/>
      <c r="F37" s="244"/>
      <c r="G37" s="244"/>
      <c r="H37" s="244"/>
      <c r="I37" s="244"/>
      <c r="J37" s="244"/>
      <c r="K37" s="245"/>
      <c r="L37" s="229">
        <f t="shared" ref="L37:L46" si="4">SUMPRODUCT($E$5:$K$5,E37:K37)</f>
        <v>0</v>
      </c>
      <c r="M37" s="481"/>
      <c r="N37" s="482"/>
    </row>
    <row r="38" spans="2:14" ht="22.15" customHeight="1">
      <c r="B38" s="248" t="s">
        <v>29</v>
      </c>
      <c r="C38" s="236"/>
      <c r="D38" s="242"/>
      <c r="E38" s="243"/>
      <c r="F38" s="244"/>
      <c r="G38" s="244"/>
      <c r="H38" s="244"/>
      <c r="I38" s="244"/>
      <c r="J38" s="244"/>
      <c r="K38" s="245"/>
      <c r="L38" s="229">
        <f t="shared" si="4"/>
        <v>0</v>
      </c>
      <c r="M38" s="481"/>
      <c r="N38" s="482"/>
    </row>
    <row r="39" spans="2:14" ht="22.15" customHeight="1">
      <c r="B39" s="248" t="s">
        <v>128</v>
      </c>
      <c r="C39" s="236"/>
      <c r="D39" s="242"/>
      <c r="E39" s="243"/>
      <c r="F39" s="244"/>
      <c r="G39" s="244"/>
      <c r="H39" s="244"/>
      <c r="I39" s="244"/>
      <c r="J39" s="244"/>
      <c r="K39" s="245"/>
      <c r="L39" s="229">
        <f t="shared" si="4"/>
        <v>0</v>
      </c>
      <c r="M39" s="481"/>
      <c r="N39" s="482"/>
    </row>
    <row r="40" spans="2:14" ht="22.15" customHeight="1">
      <c r="B40" s="248" t="s">
        <v>122</v>
      </c>
      <c r="C40" s="236"/>
      <c r="D40" s="242"/>
      <c r="E40" s="243"/>
      <c r="F40" s="244"/>
      <c r="G40" s="244"/>
      <c r="H40" s="244"/>
      <c r="I40" s="244"/>
      <c r="J40" s="244"/>
      <c r="K40" s="245"/>
      <c r="L40" s="229">
        <f t="shared" si="4"/>
        <v>0</v>
      </c>
      <c r="M40" s="481"/>
      <c r="N40" s="482"/>
    </row>
    <row r="41" spans="2:14" ht="22.15" customHeight="1">
      <c r="B41" s="230"/>
      <c r="C41" s="236"/>
      <c r="D41" s="242"/>
      <c r="E41" s="243"/>
      <c r="F41" s="244"/>
      <c r="G41" s="244"/>
      <c r="H41" s="244"/>
      <c r="I41" s="244"/>
      <c r="J41" s="244"/>
      <c r="K41" s="245"/>
      <c r="L41" s="229">
        <f t="shared" si="4"/>
        <v>0</v>
      </c>
      <c r="M41" s="481"/>
      <c r="N41" s="482"/>
    </row>
    <row r="42" spans="2:14" ht="22.15" customHeight="1">
      <c r="B42" s="230"/>
      <c r="C42" s="236"/>
      <c r="D42" s="242"/>
      <c r="E42" s="243"/>
      <c r="F42" s="244"/>
      <c r="G42" s="244"/>
      <c r="H42" s="244"/>
      <c r="I42" s="244"/>
      <c r="J42" s="244"/>
      <c r="K42" s="245"/>
      <c r="L42" s="229">
        <f t="shared" si="4"/>
        <v>0</v>
      </c>
      <c r="M42" s="481"/>
      <c r="N42" s="482"/>
    </row>
    <row r="43" spans="2:14" ht="22.15" customHeight="1">
      <c r="B43" s="230"/>
      <c r="C43" s="236"/>
      <c r="D43" s="242"/>
      <c r="E43" s="243"/>
      <c r="F43" s="244"/>
      <c r="G43" s="244"/>
      <c r="H43" s="244"/>
      <c r="I43" s="244"/>
      <c r="J43" s="244"/>
      <c r="K43" s="245"/>
      <c r="L43" s="229">
        <f t="shared" si="4"/>
        <v>0</v>
      </c>
      <c r="M43" s="481"/>
      <c r="N43" s="482"/>
    </row>
    <row r="44" spans="2:14" ht="22.15" customHeight="1">
      <c r="B44" s="230"/>
      <c r="C44" s="236"/>
      <c r="D44" s="242"/>
      <c r="E44" s="243"/>
      <c r="F44" s="244"/>
      <c r="G44" s="244"/>
      <c r="H44" s="244"/>
      <c r="I44" s="244"/>
      <c r="J44" s="244"/>
      <c r="K44" s="245"/>
      <c r="L44" s="229">
        <f t="shared" si="4"/>
        <v>0</v>
      </c>
      <c r="M44" s="481"/>
      <c r="N44" s="482"/>
    </row>
    <row r="45" spans="2:14" ht="22.15" customHeight="1">
      <c r="B45" s="230"/>
      <c r="C45" s="236"/>
      <c r="D45" s="242"/>
      <c r="E45" s="243"/>
      <c r="F45" s="244"/>
      <c r="G45" s="244"/>
      <c r="H45" s="244"/>
      <c r="I45" s="244"/>
      <c r="J45" s="244"/>
      <c r="K45" s="245"/>
      <c r="L45" s="229">
        <f t="shared" si="4"/>
        <v>0</v>
      </c>
      <c r="M45" s="481"/>
      <c r="N45" s="482"/>
    </row>
    <row r="46" spans="2:14" ht="22.15" customHeight="1">
      <c r="B46" s="230"/>
      <c r="C46" s="236"/>
      <c r="D46" s="242"/>
      <c r="E46" s="243"/>
      <c r="F46" s="244"/>
      <c r="G46" s="244"/>
      <c r="H46" s="244"/>
      <c r="I46" s="244"/>
      <c r="J46" s="244"/>
      <c r="K46" s="245"/>
      <c r="L46" s="229">
        <f t="shared" si="4"/>
        <v>0</v>
      </c>
      <c r="M46" s="481"/>
      <c r="N46" s="482"/>
    </row>
    <row r="47" spans="2:14" ht="22.15" customHeight="1">
      <c r="B47" s="230"/>
      <c r="C47" s="236"/>
      <c r="D47" s="242"/>
      <c r="E47" s="243"/>
      <c r="F47" s="244"/>
      <c r="G47" s="244"/>
      <c r="H47" s="244"/>
      <c r="I47" s="244"/>
      <c r="J47" s="244"/>
      <c r="K47" s="245"/>
      <c r="L47" s="229">
        <f t="shared" si="2"/>
        <v>0</v>
      </c>
      <c r="M47" s="481"/>
      <c r="N47" s="482"/>
    </row>
    <row r="48" spans="2:14" ht="22.15" customHeight="1">
      <c r="B48" s="470" t="s">
        <v>145</v>
      </c>
      <c r="C48" s="471"/>
      <c r="D48" s="472"/>
      <c r="E48" s="258">
        <f t="shared" ref="E48:L48" si="5">SUM(E30:E47)</f>
        <v>0</v>
      </c>
      <c r="F48" s="259">
        <f t="shared" si="5"/>
        <v>0</v>
      </c>
      <c r="G48" s="259">
        <f t="shared" si="5"/>
        <v>0</v>
      </c>
      <c r="H48" s="259">
        <f t="shared" si="5"/>
        <v>0</v>
      </c>
      <c r="I48" s="259">
        <f t="shared" si="5"/>
        <v>0</v>
      </c>
      <c r="J48" s="259">
        <f t="shared" si="5"/>
        <v>0</v>
      </c>
      <c r="K48" s="259">
        <f t="shared" si="5"/>
        <v>0</v>
      </c>
      <c r="L48" s="260">
        <f t="shared" si="5"/>
        <v>0</v>
      </c>
      <c r="M48" s="261"/>
      <c r="N48" s="262"/>
    </row>
    <row r="49" spans="1:14" ht="22.15" customHeight="1">
      <c r="B49" s="256"/>
      <c r="C49" s="257"/>
      <c r="D49" s="257"/>
      <c r="E49" s="263"/>
      <c r="F49" s="263"/>
      <c r="G49" s="263"/>
      <c r="H49" s="263"/>
      <c r="I49" s="263"/>
      <c r="J49" s="263"/>
      <c r="K49" s="263"/>
      <c r="L49" s="264"/>
      <c r="M49" s="265"/>
      <c r="N49" s="262"/>
    </row>
    <row r="50" spans="1:14" s="267" customFormat="1" ht="24.6" customHeight="1">
      <c r="A50" s="266"/>
      <c r="B50" s="502">
        <v>1</v>
      </c>
      <c r="C50" s="503"/>
      <c r="D50" s="216"/>
      <c r="E50" s="218"/>
      <c r="F50" s="218"/>
      <c r="G50" s="218"/>
      <c r="H50" s="218"/>
      <c r="I50" s="218"/>
      <c r="J50" s="218"/>
      <c r="K50" s="218"/>
      <c r="L50" s="217"/>
      <c r="M50" s="218"/>
      <c r="N50" s="219"/>
    </row>
    <row r="51" spans="1:14" s="267" customFormat="1" ht="22.15" customHeight="1">
      <c r="B51" s="504" t="s">
        <v>155</v>
      </c>
      <c r="C51" s="505"/>
      <c r="D51" s="505"/>
      <c r="E51" s="506" t="s">
        <v>146</v>
      </c>
      <c r="F51" s="506"/>
      <c r="G51" s="506"/>
      <c r="H51" s="506"/>
      <c r="I51" s="506"/>
      <c r="J51" s="506"/>
      <c r="K51" s="506"/>
      <c r="L51" s="268" t="s">
        <v>147</v>
      </c>
      <c r="M51" s="221"/>
      <c r="N51" s="222"/>
    </row>
    <row r="52" spans="1:14" s="267" customFormat="1" ht="24.6" customHeight="1">
      <c r="B52" s="507" t="s">
        <v>134</v>
      </c>
      <c r="C52" s="508"/>
      <c r="D52" s="509"/>
      <c r="E52" s="513" t="s">
        <v>148</v>
      </c>
      <c r="F52" s="514"/>
      <c r="G52" s="517" t="s">
        <v>149</v>
      </c>
      <c r="H52" s="517" t="s">
        <v>98</v>
      </c>
      <c r="I52" s="517" t="s">
        <v>97</v>
      </c>
      <c r="J52" s="519" t="s">
        <v>96</v>
      </c>
      <c r="K52" s="520"/>
      <c r="L52" s="225" t="s">
        <v>150</v>
      </c>
      <c r="M52" s="498" t="s">
        <v>143</v>
      </c>
      <c r="N52" s="499"/>
    </row>
    <row r="53" spans="1:14" s="267" customFormat="1" ht="22.15" customHeight="1" thickBot="1">
      <c r="B53" s="510"/>
      <c r="C53" s="511"/>
      <c r="D53" s="512"/>
      <c r="E53" s="515"/>
      <c r="F53" s="516"/>
      <c r="G53" s="518"/>
      <c r="H53" s="518"/>
      <c r="I53" s="518"/>
      <c r="J53" s="521"/>
      <c r="K53" s="522"/>
      <c r="L53" s="228" t="s">
        <v>144</v>
      </c>
      <c r="M53" s="500"/>
      <c r="N53" s="501"/>
    </row>
    <row r="54" spans="1:14" s="267" customFormat="1" ht="22.15" customHeight="1" thickTop="1">
      <c r="B54" s="308" t="s">
        <v>153</v>
      </c>
      <c r="C54" s="269"/>
      <c r="D54" s="270"/>
      <c r="E54" s="288"/>
      <c r="F54" s="250"/>
      <c r="G54" s="271"/>
      <c r="H54" s="272"/>
      <c r="I54" s="271"/>
      <c r="J54" s="273"/>
      <c r="K54" s="274"/>
      <c r="L54" s="275">
        <f>SUM(L55:L58)</f>
        <v>0</v>
      </c>
      <c r="M54" s="495"/>
      <c r="N54" s="496"/>
    </row>
    <row r="55" spans="1:14" s="267" customFormat="1" ht="22.15" customHeight="1">
      <c r="B55" s="309"/>
      <c r="C55" s="276" t="s">
        <v>31</v>
      </c>
      <c r="D55" s="277"/>
      <c r="E55" s="288" t="s">
        <v>158</v>
      </c>
      <c r="F55" s="250"/>
      <c r="G55" s="271"/>
      <c r="H55" s="272">
        <v>261</v>
      </c>
      <c r="I55" s="271" t="s">
        <v>21</v>
      </c>
      <c r="J55" s="278"/>
      <c r="K55" s="279"/>
      <c r="L55" s="275">
        <f t="shared" ref="L55:L68" si="6">H55*K55</f>
        <v>0</v>
      </c>
      <c r="M55" s="233"/>
      <c r="N55" s="234"/>
    </row>
    <row r="56" spans="1:14" s="267" customFormat="1" ht="22.15" customHeight="1">
      <c r="B56" s="310"/>
      <c r="C56" s="280" t="s">
        <v>152</v>
      </c>
      <c r="D56" s="281"/>
      <c r="E56" s="288" t="s">
        <v>159</v>
      </c>
      <c r="F56" s="250"/>
      <c r="G56" s="271"/>
      <c r="H56" s="272">
        <v>418</v>
      </c>
      <c r="I56" s="271" t="s">
        <v>21</v>
      </c>
      <c r="J56" s="278"/>
      <c r="K56" s="279"/>
      <c r="L56" s="275">
        <f t="shared" si="6"/>
        <v>0</v>
      </c>
      <c r="M56" s="233"/>
      <c r="N56" s="234"/>
    </row>
    <row r="57" spans="1:14" s="267" customFormat="1" ht="22.15" customHeight="1">
      <c r="B57" s="311"/>
      <c r="C57" s="283" t="s">
        <v>113</v>
      </c>
      <c r="D57" s="284"/>
      <c r="E57" s="288"/>
      <c r="F57" s="250"/>
      <c r="G57" s="285"/>
      <c r="H57" s="286">
        <v>261</v>
      </c>
      <c r="I57" s="287" t="s">
        <v>21</v>
      </c>
      <c r="J57" s="278"/>
      <c r="K57" s="279"/>
      <c r="L57" s="275">
        <f t="shared" si="6"/>
        <v>0</v>
      </c>
      <c r="M57" s="233"/>
      <c r="N57" s="234"/>
    </row>
    <row r="58" spans="1:14" s="267" customFormat="1" ht="22.15" customHeight="1">
      <c r="B58" s="282"/>
      <c r="C58" s="241" t="s">
        <v>131</v>
      </c>
      <c r="D58" s="284"/>
      <c r="E58" s="288"/>
      <c r="F58" s="250"/>
      <c r="G58" s="289"/>
      <c r="H58" s="290">
        <v>2</v>
      </c>
      <c r="I58" s="291" t="s">
        <v>132</v>
      </c>
      <c r="J58" s="278"/>
      <c r="K58" s="279"/>
      <c r="L58" s="275">
        <f t="shared" si="6"/>
        <v>0</v>
      </c>
      <c r="M58" s="495"/>
      <c r="N58" s="496"/>
    </row>
    <row r="59" spans="1:14" s="267" customFormat="1" ht="22.15" customHeight="1">
      <c r="B59" s="311" t="s">
        <v>154</v>
      </c>
      <c r="C59" s="283"/>
      <c r="D59" s="284"/>
      <c r="E59" s="288"/>
      <c r="F59" s="250"/>
      <c r="G59" s="238"/>
      <c r="H59" s="292"/>
      <c r="I59" s="238"/>
      <c r="J59" s="278"/>
      <c r="K59" s="279"/>
      <c r="L59" s="275">
        <f>SUM(L60:L62)</f>
        <v>0</v>
      </c>
      <c r="M59" s="495"/>
      <c r="N59" s="496"/>
    </row>
    <row r="60" spans="1:14" s="267" customFormat="1" ht="22.15" customHeight="1">
      <c r="B60" s="230"/>
      <c r="C60" s="312" t="s">
        <v>124</v>
      </c>
      <c r="D60" s="293"/>
      <c r="E60" s="288" t="s">
        <v>156</v>
      </c>
      <c r="F60" s="250"/>
      <c r="G60" s="271" t="s">
        <v>151</v>
      </c>
      <c r="H60" s="294">
        <v>1</v>
      </c>
      <c r="I60" s="313" t="s">
        <v>21</v>
      </c>
      <c r="J60" s="278"/>
      <c r="K60" s="279"/>
      <c r="L60" s="275">
        <f t="shared" si="6"/>
        <v>0</v>
      </c>
      <c r="M60" s="233"/>
      <c r="N60" s="234"/>
    </row>
    <row r="61" spans="1:14" s="267" customFormat="1" ht="22.15" customHeight="1">
      <c r="B61" s="282"/>
      <c r="C61" s="241" t="s">
        <v>125</v>
      </c>
      <c r="D61" s="284"/>
      <c r="E61" s="493" t="s">
        <v>157</v>
      </c>
      <c r="F61" s="494"/>
      <c r="G61" s="271" t="s">
        <v>151</v>
      </c>
      <c r="H61" s="292">
        <v>5</v>
      </c>
      <c r="I61" s="287" t="s">
        <v>21</v>
      </c>
      <c r="J61" s="278"/>
      <c r="K61" s="279"/>
      <c r="L61" s="275">
        <f t="shared" si="6"/>
        <v>0</v>
      </c>
      <c r="M61" s="495"/>
      <c r="N61" s="496"/>
    </row>
    <row r="62" spans="1:14" s="267" customFormat="1" ht="22.15" customHeight="1">
      <c r="B62" s="230"/>
      <c r="C62" s="324" t="s">
        <v>160</v>
      </c>
      <c r="D62" s="293"/>
      <c r="E62" s="288" t="s">
        <v>156</v>
      </c>
      <c r="F62" s="250"/>
      <c r="G62" s="271" t="s">
        <v>151</v>
      </c>
      <c r="H62" s="294">
        <v>1</v>
      </c>
      <c r="I62" s="313" t="s">
        <v>21</v>
      </c>
      <c r="J62" s="278"/>
      <c r="K62" s="279"/>
      <c r="L62" s="275">
        <f t="shared" ref="L62" si="7">H62*K62</f>
        <v>0</v>
      </c>
      <c r="M62" s="233"/>
      <c r="N62" s="234"/>
    </row>
    <row r="63" spans="1:14" s="267" customFormat="1" ht="22.15" customHeight="1">
      <c r="B63" s="495"/>
      <c r="C63" s="497"/>
      <c r="D63" s="496"/>
      <c r="E63" s="288"/>
      <c r="F63" s="250"/>
      <c r="G63" s="238"/>
      <c r="H63" s="244"/>
      <c r="I63" s="244"/>
      <c r="J63" s="278"/>
      <c r="K63" s="279"/>
      <c r="L63" s="275">
        <f t="shared" si="6"/>
        <v>0</v>
      </c>
      <c r="M63" s="233"/>
      <c r="N63" s="234"/>
    </row>
    <row r="64" spans="1:14" s="267" customFormat="1" ht="22.15" customHeight="1">
      <c r="B64" s="233"/>
      <c r="C64" s="295"/>
      <c r="D64" s="296"/>
      <c r="E64" s="288"/>
      <c r="F64" s="250"/>
      <c r="G64" s="244"/>
      <c r="H64" s="244"/>
      <c r="I64" s="244"/>
      <c r="J64" s="278"/>
      <c r="K64" s="279"/>
      <c r="L64" s="275">
        <f t="shared" si="6"/>
        <v>0</v>
      </c>
      <c r="M64" s="233"/>
      <c r="N64" s="234"/>
    </row>
    <row r="65" spans="2:14" s="267" customFormat="1" ht="22.15" customHeight="1">
      <c r="B65" s="233"/>
      <c r="C65" s="295"/>
      <c r="D65" s="296"/>
      <c r="E65" s="288"/>
      <c r="F65" s="250"/>
      <c r="G65" s="244"/>
      <c r="H65" s="244"/>
      <c r="I65" s="244"/>
      <c r="J65" s="278"/>
      <c r="K65" s="279"/>
      <c r="L65" s="275">
        <f t="shared" si="6"/>
        <v>0</v>
      </c>
      <c r="M65" s="233"/>
      <c r="N65" s="234"/>
    </row>
    <row r="66" spans="2:14" s="267" customFormat="1" ht="22.15" customHeight="1">
      <c r="B66" s="233"/>
      <c r="C66" s="295"/>
      <c r="D66" s="296"/>
      <c r="E66" s="489"/>
      <c r="F66" s="490"/>
      <c r="G66" s="244"/>
      <c r="H66" s="244"/>
      <c r="I66" s="244"/>
      <c r="J66" s="491"/>
      <c r="K66" s="492"/>
      <c r="L66" s="275">
        <f t="shared" si="6"/>
        <v>0</v>
      </c>
      <c r="M66" s="233"/>
      <c r="N66" s="234"/>
    </row>
    <row r="67" spans="2:14" s="267" customFormat="1" ht="22.15" customHeight="1">
      <c r="B67" s="233"/>
      <c r="C67" s="295"/>
      <c r="D67" s="296"/>
      <c r="E67" s="489"/>
      <c r="F67" s="490"/>
      <c r="G67" s="244"/>
      <c r="H67" s="244"/>
      <c r="I67" s="244"/>
      <c r="J67" s="491"/>
      <c r="K67" s="492"/>
      <c r="L67" s="275">
        <f t="shared" si="6"/>
        <v>0</v>
      </c>
      <c r="M67" s="233"/>
      <c r="N67" s="234"/>
    </row>
    <row r="68" spans="2:14" s="267" customFormat="1" ht="22.15" customHeight="1">
      <c r="B68" s="233"/>
      <c r="C68" s="295"/>
      <c r="D68" s="296"/>
      <c r="E68" s="489"/>
      <c r="F68" s="490"/>
      <c r="G68" s="244"/>
      <c r="H68" s="244"/>
      <c r="I68" s="244"/>
      <c r="J68" s="491"/>
      <c r="K68" s="492"/>
      <c r="L68" s="275">
        <f t="shared" si="6"/>
        <v>0</v>
      </c>
      <c r="M68" s="233"/>
      <c r="N68" s="234"/>
    </row>
    <row r="69" spans="2:14" s="267" customFormat="1" ht="22.15" customHeight="1">
      <c r="B69" s="233"/>
      <c r="C69" s="295"/>
      <c r="D69" s="296"/>
      <c r="E69" s="489"/>
      <c r="F69" s="490"/>
      <c r="G69" s="244"/>
      <c r="H69" s="244"/>
      <c r="I69" s="244"/>
      <c r="J69" s="491"/>
      <c r="K69" s="492"/>
      <c r="L69" s="297"/>
      <c r="M69" s="233"/>
      <c r="N69" s="234"/>
    </row>
    <row r="70" spans="2:14" s="267" customFormat="1" ht="22.15" customHeight="1">
      <c r="B70" s="298"/>
      <c r="C70" s="299"/>
      <c r="D70" s="300"/>
      <c r="E70" s="477"/>
      <c r="F70" s="478"/>
      <c r="G70" s="301"/>
      <c r="H70" s="301"/>
      <c r="I70" s="301"/>
      <c r="J70" s="479"/>
      <c r="K70" s="480"/>
      <c r="L70" s="297"/>
      <c r="M70" s="481"/>
      <c r="N70" s="482"/>
    </row>
    <row r="71" spans="2:14" s="267" customFormat="1" ht="22.15" customHeight="1">
      <c r="B71" s="302"/>
      <c r="C71" s="303"/>
      <c r="D71" s="304"/>
      <c r="E71" s="483"/>
      <c r="F71" s="484"/>
      <c r="G71" s="305"/>
      <c r="H71" s="305"/>
      <c r="I71" s="305"/>
      <c r="J71" s="485"/>
      <c r="K71" s="486"/>
      <c r="L71" s="306"/>
      <c r="M71" s="487"/>
      <c r="N71" s="488"/>
    </row>
    <row r="72" spans="2:14" s="267" customFormat="1" ht="22.15" customHeight="1">
      <c r="B72" s="470" t="s">
        <v>145</v>
      </c>
      <c r="C72" s="471"/>
      <c r="D72" s="472"/>
      <c r="E72" s="473">
        <f>SUM(E54:E71)</f>
        <v>0</v>
      </c>
      <c r="F72" s="474"/>
      <c r="G72" s="259">
        <f>SUM(G54:G71)</f>
        <v>0</v>
      </c>
      <c r="H72" s="259"/>
      <c r="I72" s="259">
        <f>SUM(I54:I71)</f>
        <v>0</v>
      </c>
      <c r="J72" s="475"/>
      <c r="K72" s="476"/>
      <c r="L72" s="307">
        <f>SUM(L54,L59)</f>
        <v>0</v>
      </c>
      <c r="M72" s="261"/>
      <c r="N72" s="262"/>
    </row>
    <row r="73" spans="2:14" s="267" customFormat="1" ht="22.15" customHeight="1">
      <c r="B73" s="470"/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2"/>
    </row>
  </sheetData>
  <mergeCells count="65">
    <mergeCell ref="M4:N5"/>
    <mergeCell ref="M6:N6"/>
    <mergeCell ref="B24:D24"/>
    <mergeCell ref="B2:C2"/>
    <mergeCell ref="B3:D3"/>
    <mergeCell ref="E3:K3"/>
    <mergeCell ref="B4:D5"/>
    <mergeCell ref="M34:N34"/>
    <mergeCell ref="M11:N11"/>
    <mergeCell ref="M14:N14"/>
    <mergeCell ref="M15:N15"/>
    <mergeCell ref="M18:N18"/>
    <mergeCell ref="M19:N19"/>
    <mergeCell ref="B26:C26"/>
    <mergeCell ref="B27:D27"/>
    <mergeCell ref="E27:K27"/>
    <mergeCell ref="B28:D29"/>
    <mergeCell ref="M28:N29"/>
    <mergeCell ref="M47:N47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M45:N45"/>
    <mergeCell ref="M46:N46"/>
    <mergeCell ref="M58:N58"/>
    <mergeCell ref="M59:N59"/>
    <mergeCell ref="M52:N53"/>
    <mergeCell ref="M54:N54"/>
    <mergeCell ref="B48:D48"/>
    <mergeCell ref="B50:C50"/>
    <mergeCell ref="B51:D51"/>
    <mergeCell ref="E51:K51"/>
    <mergeCell ref="B52:D53"/>
    <mergeCell ref="E52:F53"/>
    <mergeCell ref="G52:G53"/>
    <mergeCell ref="H52:H53"/>
    <mergeCell ref="I52:I53"/>
    <mergeCell ref="J52:K53"/>
    <mergeCell ref="E66:F66"/>
    <mergeCell ref="J66:K66"/>
    <mergeCell ref="E61:F61"/>
    <mergeCell ref="M61:N61"/>
    <mergeCell ref="B63:D63"/>
    <mergeCell ref="E67:F67"/>
    <mergeCell ref="J67:K67"/>
    <mergeCell ref="E68:F68"/>
    <mergeCell ref="J68:K68"/>
    <mergeCell ref="E69:F69"/>
    <mergeCell ref="J69:K69"/>
    <mergeCell ref="B72:D72"/>
    <mergeCell ref="E72:F72"/>
    <mergeCell ref="J72:K72"/>
    <mergeCell ref="B73:N73"/>
    <mergeCell ref="E70:F70"/>
    <mergeCell ref="J70:K70"/>
    <mergeCell ref="M70:N70"/>
    <mergeCell ref="E71:F71"/>
    <mergeCell ref="J71:K71"/>
    <mergeCell ref="M71:N71"/>
  </mergeCells>
  <phoneticPr fontId="2"/>
  <printOptions horizontalCentered="1"/>
  <pageMargins left="0.27559055118110237" right="0.27559055118110237" top="0.94488188976377963" bottom="0.39370078740157483" header="1.0629921259842521" footer="0.19685039370078741"/>
  <pageSetup paperSize="9" orientation="landscape" r:id="rId1"/>
  <headerFooter alignWithMargins="0"/>
  <rowBreaks count="2" manualBreakCount="2">
    <brk id="25" min="1" max="13" man="1"/>
    <brk id="49" min="1" max="13" man="1"/>
  </rowBreaks>
  <ignoredErrors>
    <ignoredError sqref="L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4"/>
  <sheetViews>
    <sheetView workbookViewId="0"/>
  </sheetViews>
  <sheetFormatPr defaultColWidth="9" defaultRowHeight="15.75"/>
  <cols>
    <col min="1" max="1" width="7.375" style="74" customWidth="1"/>
    <col min="2" max="3" width="3.625" style="74" customWidth="1"/>
    <col min="4" max="4" width="30.75" style="74" customWidth="1"/>
    <col min="5" max="5" width="8.625" style="75" customWidth="1"/>
    <col min="6" max="6" width="8.625" style="76" customWidth="1"/>
    <col min="7" max="7" width="12" style="74" bestFit="1" customWidth="1"/>
    <col min="8" max="10" width="16.625" style="74" customWidth="1"/>
    <col min="11" max="11" width="25.25" style="74" bestFit="1" customWidth="1"/>
    <col min="12" max="12" width="17.625" style="122" bestFit="1" customWidth="1"/>
    <col min="13" max="16384" width="9" style="74"/>
  </cols>
  <sheetData>
    <row r="1" spans="1:12">
      <c r="A1" s="74" t="s">
        <v>101</v>
      </c>
    </row>
    <row r="2" spans="1:12" s="75" customFormat="1">
      <c r="A2" s="127" t="s">
        <v>100</v>
      </c>
      <c r="B2" s="525" t="s">
        <v>99</v>
      </c>
      <c r="C2" s="526"/>
      <c r="D2" s="527"/>
      <c r="E2" s="128" t="s">
        <v>97</v>
      </c>
      <c r="F2" s="129" t="s">
        <v>98</v>
      </c>
      <c r="G2" s="127" t="s">
        <v>96</v>
      </c>
      <c r="H2" s="128" t="s">
        <v>94</v>
      </c>
      <c r="I2" s="140" t="s">
        <v>116</v>
      </c>
      <c r="J2" s="141" t="s">
        <v>95</v>
      </c>
      <c r="K2" s="127" t="s">
        <v>114</v>
      </c>
      <c r="L2" s="122"/>
    </row>
    <row r="3" spans="1:12">
      <c r="A3" s="77" t="e">
        <f>#REF!</f>
        <v>#REF!</v>
      </c>
      <c r="B3" s="78"/>
      <c r="C3" s="79"/>
      <c r="D3" s="80"/>
      <c r="E3" s="93"/>
      <c r="F3" s="94"/>
      <c r="G3" s="77"/>
      <c r="H3" s="133" t="e">
        <f>SUM(H4,H36)</f>
        <v>#REF!</v>
      </c>
      <c r="I3" s="142" t="e">
        <f>SUM(I4,I36)</f>
        <v>#REF!</v>
      </c>
      <c r="J3" s="143" t="e">
        <f>SUM(J4,J36)</f>
        <v>#REF!</v>
      </c>
      <c r="K3" s="117"/>
    </row>
    <row r="4" spans="1:12">
      <c r="A4" s="81" t="e">
        <f>#REF!</f>
        <v>#REF!</v>
      </c>
      <c r="B4" s="82"/>
      <c r="C4" s="83"/>
      <c r="D4" s="84"/>
      <c r="E4" s="95"/>
      <c r="F4" s="96"/>
      <c r="G4" s="85"/>
      <c r="H4" s="134" t="e">
        <f>SUM(H5,H33)</f>
        <v>#REF!</v>
      </c>
      <c r="I4" s="144" t="e">
        <f>SUM(I5,I33)</f>
        <v>#REF!</v>
      </c>
      <c r="J4" s="145" t="e">
        <f>SUM(J5,J33)</f>
        <v>#REF!</v>
      </c>
      <c r="K4" s="119"/>
    </row>
    <row r="5" spans="1:12">
      <c r="A5" s="86" t="e">
        <f>#REF!</f>
        <v>#REF!</v>
      </c>
      <c r="B5" s="82"/>
      <c r="C5" s="83"/>
      <c r="D5" s="84"/>
      <c r="E5" s="95"/>
      <c r="F5" s="96"/>
      <c r="G5" s="85"/>
      <c r="H5" s="134" t="e">
        <f>SUM(H6,H9:H10,H30:H32)</f>
        <v>#REF!</v>
      </c>
      <c r="I5" s="144" t="e">
        <f>SUM(I6,I9:I10,I30:I32)</f>
        <v>#REF!</v>
      </c>
      <c r="J5" s="145">
        <f>SUM(J6,J9:J10,J30:J32)</f>
        <v>2505950</v>
      </c>
      <c r="K5" s="119"/>
      <c r="L5" s="123" t="e">
        <f>H5-J5</f>
        <v>#REF!</v>
      </c>
    </row>
    <row r="6" spans="1:12">
      <c r="A6" s="85"/>
      <c r="B6" s="82" t="e">
        <f>#REF!</f>
        <v>#REF!</v>
      </c>
      <c r="C6" s="83"/>
      <c r="D6" s="84"/>
      <c r="E6" s="95"/>
      <c r="F6" s="96"/>
      <c r="G6" s="85"/>
      <c r="H6" s="135" t="e">
        <f>SUM(H7:H8)</f>
        <v>#REF!</v>
      </c>
      <c r="I6" s="146" t="e">
        <f>SUM(I7:I8)</f>
        <v>#REF!</v>
      </c>
      <c r="J6" s="147">
        <f>SUM(J7:J8)</f>
        <v>108650</v>
      </c>
      <c r="K6" s="85"/>
    </row>
    <row r="7" spans="1:12">
      <c r="A7" s="85"/>
      <c r="B7" s="82"/>
      <c r="C7" s="83" t="e">
        <f>#REF!</f>
        <v>#REF!</v>
      </c>
      <c r="D7" s="84"/>
      <c r="E7" s="95" t="s">
        <v>91</v>
      </c>
      <c r="F7" s="96">
        <v>1</v>
      </c>
      <c r="G7" s="87"/>
      <c r="H7" s="135" t="e">
        <f>#REF!</f>
        <v>#REF!</v>
      </c>
      <c r="I7" s="146" t="e">
        <f>H7</f>
        <v>#REF!</v>
      </c>
      <c r="J7" s="147">
        <v>43500</v>
      </c>
      <c r="K7" s="85"/>
    </row>
    <row r="8" spans="1:12">
      <c r="A8" s="85"/>
      <c r="B8" s="82"/>
      <c r="C8" s="83" t="e">
        <f>#REF!</f>
        <v>#REF!</v>
      </c>
      <c r="D8" s="84"/>
      <c r="E8" s="95" t="s">
        <v>92</v>
      </c>
      <c r="F8" s="96">
        <v>1</v>
      </c>
      <c r="G8" s="87"/>
      <c r="H8" s="135" t="e">
        <f>#REF!</f>
        <v>#REF!</v>
      </c>
      <c r="I8" s="146" t="e">
        <f>H8</f>
        <v>#REF!</v>
      </c>
      <c r="J8" s="147">
        <v>65150</v>
      </c>
      <c r="K8" s="85"/>
    </row>
    <row r="9" spans="1:12">
      <c r="A9" s="85"/>
      <c r="B9" s="82" t="e">
        <f>#REF!</f>
        <v>#REF!</v>
      </c>
      <c r="C9" s="83"/>
      <c r="D9" s="84"/>
      <c r="E9" s="95" t="s">
        <v>92</v>
      </c>
      <c r="F9" s="96">
        <v>1</v>
      </c>
      <c r="G9" s="87"/>
      <c r="H9" s="135" t="e">
        <f>#REF!</f>
        <v>#REF!</v>
      </c>
      <c r="I9" s="146" t="e">
        <f>H9</f>
        <v>#REF!</v>
      </c>
      <c r="J9" s="147">
        <v>88350</v>
      </c>
      <c r="K9" s="85"/>
    </row>
    <row r="10" spans="1:12">
      <c r="A10" s="85"/>
      <c r="B10" s="82" t="e">
        <f>#REF!</f>
        <v>#REF!</v>
      </c>
      <c r="C10" s="83"/>
      <c r="D10" s="84"/>
      <c r="E10" s="95"/>
      <c r="F10" s="96"/>
      <c r="G10" s="85"/>
      <c r="H10" s="135" t="e">
        <f>SUM(H11,H16,H20,H28:H29)</f>
        <v>#REF!</v>
      </c>
      <c r="I10" s="146" t="e">
        <f>SUM(I11,I16,I20,I28:I29)</f>
        <v>#REF!</v>
      </c>
      <c r="J10" s="147">
        <f>SUM(J11,J16,J20,J28:J29)</f>
        <v>1793750</v>
      </c>
      <c r="K10" s="85"/>
    </row>
    <row r="11" spans="1:12" s="164" customFormat="1">
      <c r="A11" s="132"/>
      <c r="B11" s="157"/>
      <c r="C11" s="158" t="e">
        <f>#REF!</f>
        <v>#REF!</v>
      </c>
      <c r="D11" s="159"/>
      <c r="E11" s="160"/>
      <c r="F11" s="161"/>
      <c r="G11" s="132"/>
      <c r="H11" s="155" t="e">
        <f>SUM(H12:H15)</f>
        <v>#REF!</v>
      </c>
      <c r="I11" s="156" t="e">
        <f>SUM(I12:I15)</f>
        <v>#REF!</v>
      </c>
      <c r="J11" s="162">
        <f>SUM(J12:J15)</f>
        <v>640150</v>
      </c>
      <c r="K11" s="132" t="s">
        <v>102</v>
      </c>
      <c r="L11" s="163"/>
    </row>
    <row r="12" spans="1:12" s="164" customFormat="1">
      <c r="A12" s="132"/>
      <c r="B12" s="157"/>
      <c r="C12" s="158"/>
      <c r="D12" s="159" t="e">
        <f>#REF!</f>
        <v>#REF!</v>
      </c>
      <c r="E12" s="160" t="s">
        <v>91</v>
      </c>
      <c r="F12" s="161">
        <v>1</v>
      </c>
      <c r="G12" s="116"/>
      <c r="H12" s="155" t="e">
        <f>#REF!</f>
        <v>#REF!</v>
      </c>
      <c r="I12" s="156" t="e">
        <f>H12</f>
        <v>#REF!</v>
      </c>
      <c r="J12" s="162">
        <v>105200</v>
      </c>
      <c r="K12" s="132"/>
      <c r="L12" s="163"/>
    </row>
    <row r="13" spans="1:12" s="164" customFormat="1">
      <c r="A13" s="132"/>
      <c r="B13" s="157"/>
      <c r="C13" s="158"/>
      <c r="D13" s="159" t="e">
        <f>#REF!</f>
        <v>#REF!</v>
      </c>
      <c r="E13" s="160" t="s">
        <v>92</v>
      </c>
      <c r="F13" s="161">
        <v>1</v>
      </c>
      <c r="G13" s="116"/>
      <c r="H13" s="155" t="e">
        <f>#REF!</f>
        <v>#REF!</v>
      </c>
      <c r="I13" s="156" t="e">
        <f>H13</f>
        <v>#REF!</v>
      </c>
      <c r="J13" s="162">
        <v>220000</v>
      </c>
      <c r="K13" s="132"/>
      <c r="L13" s="163"/>
    </row>
    <row r="14" spans="1:12" s="164" customFormat="1">
      <c r="A14" s="181" t="s">
        <v>120</v>
      </c>
      <c r="B14" s="172"/>
      <c r="C14" s="173"/>
      <c r="D14" s="171" t="e">
        <f>#REF!</f>
        <v>#REF!</v>
      </c>
      <c r="E14" s="160" t="s">
        <v>92</v>
      </c>
      <c r="F14" s="161">
        <v>1</v>
      </c>
      <c r="G14" s="116"/>
      <c r="H14" s="155" t="e">
        <f>#REF!</f>
        <v>#REF!</v>
      </c>
      <c r="I14" s="180"/>
      <c r="J14" s="162">
        <v>196800</v>
      </c>
      <c r="K14" s="132"/>
      <c r="L14" s="163"/>
    </row>
    <row r="15" spans="1:12" s="164" customFormat="1">
      <c r="A15" s="132"/>
      <c r="B15" s="157"/>
      <c r="C15" s="158"/>
      <c r="D15" s="159" t="e">
        <f>#REF!</f>
        <v>#REF!</v>
      </c>
      <c r="E15" s="160" t="s">
        <v>92</v>
      </c>
      <c r="F15" s="161">
        <v>1</v>
      </c>
      <c r="G15" s="116"/>
      <c r="H15" s="155" t="e">
        <f>#REF!</f>
        <v>#REF!</v>
      </c>
      <c r="I15" s="156" t="e">
        <f>H15</f>
        <v>#REF!</v>
      </c>
      <c r="J15" s="162">
        <v>118150</v>
      </c>
      <c r="K15" s="132"/>
      <c r="L15" s="163"/>
    </row>
    <row r="16" spans="1:12" s="164" customFormat="1">
      <c r="A16" s="132"/>
      <c r="B16" s="157"/>
      <c r="C16" s="165" t="e">
        <f>#REF!</f>
        <v>#REF!</v>
      </c>
      <c r="D16" s="159"/>
      <c r="E16" s="160"/>
      <c r="F16" s="161"/>
      <c r="G16" s="132"/>
      <c r="H16" s="155" t="e">
        <f>SUM(H17:H19)</f>
        <v>#REF!</v>
      </c>
      <c r="I16" s="156" t="e">
        <f>SUM(I17:I19)</f>
        <v>#REF!</v>
      </c>
      <c r="J16" s="162">
        <f>SUM(J17:J19)</f>
        <v>354800</v>
      </c>
      <c r="K16" s="132" t="s">
        <v>103</v>
      </c>
      <c r="L16" s="163"/>
    </row>
    <row r="17" spans="1:12" s="164" customFormat="1">
      <c r="A17" s="132"/>
      <c r="B17" s="157"/>
      <c r="C17" s="158"/>
      <c r="D17" s="159" t="e">
        <f>#REF!</f>
        <v>#REF!</v>
      </c>
      <c r="E17" s="160" t="s">
        <v>115</v>
      </c>
      <c r="F17" s="161">
        <v>1</v>
      </c>
      <c r="G17" s="166"/>
      <c r="H17" s="155" t="e">
        <f>#REF!</f>
        <v>#REF!</v>
      </c>
      <c r="I17" s="156" t="e">
        <f>H17</f>
        <v>#REF!</v>
      </c>
      <c r="J17" s="162">
        <v>123600</v>
      </c>
      <c r="K17" s="132" t="s">
        <v>104</v>
      </c>
      <c r="L17" s="163" t="e">
        <f>TEXT(H17/J17-100%,"0.0%") &amp;" (DOWN)"</f>
        <v>#REF!</v>
      </c>
    </row>
    <row r="18" spans="1:12" s="164" customFormat="1">
      <c r="A18" s="132"/>
      <c r="B18" s="157"/>
      <c r="C18" s="158"/>
      <c r="D18" s="159" t="e">
        <f>#REF!</f>
        <v>#REF!</v>
      </c>
      <c r="E18" s="160" t="s">
        <v>92</v>
      </c>
      <c r="F18" s="161">
        <v>1</v>
      </c>
      <c r="G18" s="166"/>
      <c r="H18" s="155" t="e">
        <f>#REF!</f>
        <v>#REF!</v>
      </c>
      <c r="I18" s="156" t="e">
        <f t="shared" ref="I18:I19" si="0">H18</f>
        <v>#REF!</v>
      </c>
      <c r="J18" s="162">
        <v>80100</v>
      </c>
      <c r="K18" s="132" t="s">
        <v>105</v>
      </c>
      <c r="L18" s="163" t="e">
        <f>TEXT(H18/J18-100%,"0.0%") &amp;" UP"</f>
        <v>#REF!</v>
      </c>
    </row>
    <row r="19" spans="1:12" s="164" customFormat="1">
      <c r="A19" s="132"/>
      <c r="B19" s="157"/>
      <c r="C19" s="158"/>
      <c r="D19" s="159" t="e">
        <f>#REF!</f>
        <v>#REF!</v>
      </c>
      <c r="E19" s="160" t="s">
        <v>92</v>
      </c>
      <c r="F19" s="161">
        <v>1</v>
      </c>
      <c r="G19" s="167"/>
      <c r="H19" s="155" t="e">
        <f>#REF!</f>
        <v>#REF!</v>
      </c>
      <c r="I19" s="156" t="e">
        <f t="shared" si="0"/>
        <v>#REF!</v>
      </c>
      <c r="J19" s="162">
        <v>151100</v>
      </c>
      <c r="K19" s="132" t="s">
        <v>106</v>
      </c>
      <c r="L19" s="163" t="e">
        <f>TEXT(H19/J19-100%,"0.0%") &amp;" UP"</f>
        <v>#REF!</v>
      </c>
    </row>
    <row r="20" spans="1:12" s="164" customFormat="1">
      <c r="A20" s="132"/>
      <c r="B20" s="157"/>
      <c r="C20" s="165" t="e">
        <f>#REF!</f>
        <v>#REF!</v>
      </c>
      <c r="D20" s="159"/>
      <c r="E20" s="160"/>
      <c r="F20" s="161"/>
      <c r="G20" s="168"/>
      <c r="H20" s="155" t="e">
        <f>SUM(H21:H27)</f>
        <v>#REF!</v>
      </c>
      <c r="I20" s="156" t="e">
        <f>SUM(I21:I27)</f>
        <v>#REF!</v>
      </c>
      <c r="J20" s="162">
        <f>SUM(J21:J27)</f>
        <v>561950</v>
      </c>
      <c r="K20" s="132" t="s">
        <v>107</v>
      </c>
      <c r="L20" s="163"/>
    </row>
    <row r="21" spans="1:12" s="164" customFormat="1">
      <c r="A21" s="132"/>
      <c r="B21" s="157"/>
      <c r="C21" s="158"/>
      <c r="D21" s="159" t="e">
        <f>#REF!</f>
        <v>#REF!</v>
      </c>
      <c r="E21" s="160" t="s">
        <v>91</v>
      </c>
      <c r="F21" s="161">
        <v>1</v>
      </c>
      <c r="G21" s="167"/>
      <c r="H21" s="155" t="e">
        <f>#REF!</f>
        <v>#REF!</v>
      </c>
      <c r="I21" s="156" t="e">
        <f>H21</f>
        <v>#REF!</v>
      </c>
      <c r="J21" s="162">
        <v>118150</v>
      </c>
      <c r="K21" s="132" t="s">
        <v>108</v>
      </c>
      <c r="L21" s="163"/>
    </row>
    <row r="22" spans="1:12">
      <c r="A22" s="88"/>
      <c r="B22" s="89"/>
      <c r="C22" s="90"/>
      <c r="D22" s="130" t="e">
        <f>#REF!</f>
        <v>#REF!</v>
      </c>
      <c r="E22" s="124" t="s">
        <v>92</v>
      </c>
      <c r="F22" s="125">
        <v>1</v>
      </c>
      <c r="G22" s="126"/>
      <c r="H22" s="169" t="e">
        <f>#REF!</f>
        <v>#REF!</v>
      </c>
      <c r="I22" s="170" t="e">
        <f t="shared" ref="I22:I28" si="1">H22</f>
        <v>#REF!</v>
      </c>
      <c r="J22" s="148"/>
      <c r="K22" s="131" t="s">
        <v>112</v>
      </c>
    </row>
    <row r="23" spans="1:12">
      <c r="A23" s="88"/>
      <c r="B23" s="89"/>
      <c r="C23" s="90"/>
      <c r="D23" s="130" t="e">
        <f>#REF!</f>
        <v>#REF!</v>
      </c>
      <c r="E23" s="124" t="s">
        <v>92</v>
      </c>
      <c r="F23" s="125">
        <v>1</v>
      </c>
      <c r="G23" s="126"/>
      <c r="H23" s="169" t="e">
        <f>#REF!</f>
        <v>#REF!</v>
      </c>
      <c r="I23" s="170" t="e">
        <f t="shared" si="1"/>
        <v>#REF!</v>
      </c>
      <c r="J23" s="148"/>
      <c r="K23" s="131" t="s">
        <v>112</v>
      </c>
    </row>
    <row r="24" spans="1:12" s="164" customFormat="1">
      <c r="A24" s="132"/>
      <c r="B24" s="157"/>
      <c r="C24" s="158"/>
      <c r="D24" s="159" t="e">
        <f>#REF!</f>
        <v>#REF!</v>
      </c>
      <c r="E24" s="160" t="s">
        <v>92</v>
      </c>
      <c r="F24" s="161">
        <v>1</v>
      </c>
      <c r="G24" s="167"/>
      <c r="H24" s="155" t="e">
        <f>#REF!</f>
        <v>#REF!</v>
      </c>
      <c r="I24" s="156" t="e">
        <f t="shared" si="1"/>
        <v>#REF!</v>
      </c>
      <c r="J24" s="162">
        <v>101850</v>
      </c>
      <c r="K24" s="132" t="s">
        <v>109</v>
      </c>
      <c r="L24" s="163"/>
    </row>
    <row r="25" spans="1:12" s="164" customFormat="1">
      <c r="A25" s="132"/>
      <c r="B25" s="157"/>
      <c r="C25" s="158"/>
      <c r="D25" s="159" t="e">
        <f>#REF!</f>
        <v>#REF!</v>
      </c>
      <c r="E25" s="160" t="s">
        <v>92</v>
      </c>
      <c r="F25" s="161">
        <v>1</v>
      </c>
      <c r="G25" s="167"/>
      <c r="H25" s="155" t="e">
        <f>#REF!</f>
        <v>#REF!</v>
      </c>
      <c r="I25" s="156" t="e">
        <f t="shared" si="1"/>
        <v>#REF!</v>
      </c>
      <c r="J25" s="162">
        <v>131550</v>
      </c>
      <c r="K25" s="132"/>
      <c r="L25" s="163"/>
    </row>
    <row r="26" spans="1:12" s="164" customFormat="1">
      <c r="A26" s="132"/>
      <c r="B26" s="157"/>
      <c r="C26" s="158"/>
      <c r="D26" s="159" t="e">
        <f>#REF!</f>
        <v>#REF!</v>
      </c>
      <c r="E26" s="160" t="s">
        <v>92</v>
      </c>
      <c r="F26" s="161">
        <v>1</v>
      </c>
      <c r="G26" s="167"/>
      <c r="H26" s="155" t="e">
        <f>#REF!</f>
        <v>#REF!</v>
      </c>
      <c r="I26" s="156" t="e">
        <f t="shared" si="1"/>
        <v>#REF!</v>
      </c>
      <c r="J26" s="162">
        <v>101850</v>
      </c>
      <c r="K26" s="132" t="s">
        <v>110</v>
      </c>
      <c r="L26" s="163" t="e">
        <f>TEXT(H26/J26-100%,"0.0%") &amp;" UP"</f>
        <v>#REF!</v>
      </c>
    </row>
    <row r="27" spans="1:12" s="164" customFormat="1">
      <c r="A27" s="132"/>
      <c r="B27" s="157"/>
      <c r="C27" s="158"/>
      <c r="D27" s="159" t="e">
        <f>#REF!</f>
        <v>#REF!</v>
      </c>
      <c r="E27" s="160" t="s">
        <v>92</v>
      </c>
      <c r="F27" s="161">
        <v>1</v>
      </c>
      <c r="G27" s="166"/>
      <c r="H27" s="155" t="e">
        <f>#REF!</f>
        <v>#REF!</v>
      </c>
      <c r="I27" s="156" t="e">
        <f t="shared" si="1"/>
        <v>#REF!</v>
      </c>
      <c r="J27" s="162">
        <v>108550</v>
      </c>
      <c r="K27" s="132" t="s">
        <v>111</v>
      </c>
      <c r="L27" s="163"/>
    </row>
    <row r="28" spans="1:12">
      <c r="A28" s="85"/>
      <c r="B28" s="82"/>
      <c r="C28" s="91" t="e">
        <f>#REF!</f>
        <v>#REF!</v>
      </c>
      <c r="D28" s="84"/>
      <c r="E28" s="95" t="s">
        <v>92</v>
      </c>
      <c r="F28" s="96">
        <v>1</v>
      </c>
      <c r="G28" s="87"/>
      <c r="H28" s="135" t="e">
        <f>#REF!</f>
        <v>#REF!</v>
      </c>
      <c r="I28" s="146" t="e">
        <f t="shared" si="1"/>
        <v>#REF!</v>
      </c>
      <c r="J28" s="147">
        <v>120150</v>
      </c>
      <c r="K28" s="85"/>
    </row>
    <row r="29" spans="1:12">
      <c r="A29" s="182" t="s">
        <v>120</v>
      </c>
      <c r="B29" s="174"/>
      <c r="C29" s="177" t="e">
        <f>#REF!</f>
        <v>#REF!</v>
      </c>
      <c r="D29" s="176"/>
      <c r="E29" s="95" t="s">
        <v>92</v>
      </c>
      <c r="F29" s="96">
        <v>1</v>
      </c>
      <c r="G29" s="87"/>
      <c r="H29" s="135" t="e">
        <f>#REF!</f>
        <v>#REF!</v>
      </c>
      <c r="I29" s="178"/>
      <c r="J29" s="147">
        <v>116700</v>
      </c>
      <c r="K29" s="85"/>
      <c r="L29" s="122" t="e">
        <f>TEXT(H29/J29-100%,"0.0%") &amp;" (DOWN)"</f>
        <v>#REF!</v>
      </c>
    </row>
    <row r="30" spans="1:12">
      <c r="A30" s="85"/>
      <c r="B30" s="92" t="e">
        <f>#REF!</f>
        <v>#REF!</v>
      </c>
      <c r="C30" s="83"/>
      <c r="D30" s="84"/>
      <c r="E30" s="95" t="s">
        <v>92</v>
      </c>
      <c r="F30" s="96">
        <v>1</v>
      </c>
      <c r="G30" s="87"/>
      <c r="H30" s="135" t="e">
        <f>#REF!</f>
        <v>#REF!</v>
      </c>
      <c r="I30" s="146" t="e">
        <f>H30</f>
        <v>#REF!</v>
      </c>
      <c r="J30" s="147">
        <v>206400</v>
      </c>
      <c r="K30" s="85"/>
    </row>
    <row r="31" spans="1:12">
      <c r="A31" s="182" t="s">
        <v>120</v>
      </c>
      <c r="B31" s="174" t="e">
        <f>#REF!</f>
        <v>#REF!</v>
      </c>
      <c r="C31" s="175"/>
      <c r="D31" s="176"/>
      <c r="E31" s="95" t="s">
        <v>93</v>
      </c>
      <c r="F31" s="96" t="e">
        <f>#REF!</f>
        <v>#REF!</v>
      </c>
      <c r="G31" s="116" t="e">
        <f>#REF!</f>
        <v>#REF!</v>
      </c>
      <c r="H31" s="135" t="e">
        <f>ROUNDDOWN(G31*F31,0)</f>
        <v>#REF!</v>
      </c>
      <c r="I31" s="178"/>
      <c r="J31" s="147">
        <v>195450</v>
      </c>
      <c r="K31" s="85"/>
    </row>
    <row r="32" spans="1:12">
      <c r="A32" s="85"/>
      <c r="B32" s="92" t="e">
        <f>#REF!</f>
        <v>#REF!</v>
      </c>
      <c r="C32" s="83"/>
      <c r="D32" s="84"/>
      <c r="E32" s="95" t="s">
        <v>91</v>
      </c>
      <c r="F32" s="96">
        <v>1</v>
      </c>
      <c r="G32" s="87"/>
      <c r="H32" s="135" t="e">
        <f>#REF!</f>
        <v>#REF!</v>
      </c>
      <c r="I32" s="146" t="e">
        <f>H32</f>
        <v>#REF!</v>
      </c>
      <c r="J32" s="147">
        <v>113350</v>
      </c>
      <c r="K32" s="85"/>
    </row>
    <row r="33" spans="1:12">
      <c r="A33" s="86" t="e">
        <f>#REF!</f>
        <v>#REF!</v>
      </c>
      <c r="B33" s="82"/>
      <c r="C33" s="83"/>
      <c r="D33" s="84"/>
      <c r="E33" s="95"/>
      <c r="F33" s="96"/>
      <c r="G33" s="85"/>
      <c r="H33" s="134" t="e">
        <f>SUM(H34:H35)</f>
        <v>#REF!</v>
      </c>
      <c r="I33" s="144" t="e">
        <f>SUM(I34:I35)</f>
        <v>#REF!</v>
      </c>
      <c r="J33" s="145" t="e">
        <f>SUM(J34:J35)</f>
        <v>#REF!</v>
      </c>
      <c r="K33" s="85"/>
    </row>
    <row r="34" spans="1:12">
      <c r="A34" s="85"/>
      <c r="B34" s="92" t="e">
        <f>#REF!</f>
        <v>#REF!</v>
      </c>
      <c r="C34" s="83"/>
      <c r="D34" s="84"/>
      <c r="E34" s="95" t="s">
        <v>91</v>
      </c>
      <c r="F34" s="96">
        <v>1</v>
      </c>
      <c r="G34" s="87"/>
      <c r="H34" s="135" t="e">
        <f>ROUNDDOWN(5.1*(ROUNDDOWN(H5/1000,0)^0.38),0)*1000</f>
        <v>#REF!</v>
      </c>
      <c r="I34" s="146" t="e">
        <f>ROUNDDOWN(5.1*(ROUNDDOWN(I5/1000,0)^0.38),0)*1000</f>
        <v>#REF!</v>
      </c>
      <c r="J34" s="147">
        <f>ROUNDDOWN(5.1*(ROUNDDOWN(J5/1000,0)^0.38),0)*1000</f>
        <v>99000</v>
      </c>
      <c r="K34" s="85"/>
    </row>
    <row r="35" spans="1:12">
      <c r="A35" s="182" t="s">
        <v>120</v>
      </c>
      <c r="B35" s="174" t="e">
        <f>#REF!</f>
        <v>#REF!</v>
      </c>
      <c r="C35" s="175"/>
      <c r="D35" s="176"/>
      <c r="E35" s="95" t="s">
        <v>92</v>
      </c>
      <c r="F35" s="96">
        <v>1</v>
      </c>
      <c r="G35" s="87"/>
      <c r="H35" s="136" t="e">
        <f>#REF!</f>
        <v>#REF!</v>
      </c>
      <c r="I35" s="179"/>
      <c r="J35" s="147" t="e">
        <f>H35-#REF!</f>
        <v>#REF!</v>
      </c>
      <c r="K35" s="132" t="s">
        <v>117</v>
      </c>
      <c r="L35" s="122" t="e">
        <f>TEXT(H35/J35-100%,"0.0%") &amp;" UP"</f>
        <v>#REF!</v>
      </c>
    </row>
    <row r="36" spans="1:12">
      <c r="A36" s="81" t="e">
        <f>#REF!</f>
        <v>#REF!</v>
      </c>
      <c r="B36" s="82"/>
      <c r="C36" s="83"/>
      <c r="D36" s="84"/>
      <c r="E36" s="95"/>
      <c r="F36" s="96"/>
      <c r="G36" s="85"/>
      <c r="H36" s="134" t="e">
        <f>SUM(H37)</f>
        <v>#REF!</v>
      </c>
      <c r="I36" s="144" t="e">
        <f>SUM(I37)</f>
        <v>#REF!</v>
      </c>
      <c r="J36" s="145">
        <f>SUM(J37)</f>
        <v>1349454</v>
      </c>
      <c r="K36" s="85"/>
    </row>
    <row r="37" spans="1:12">
      <c r="A37" s="86" t="e">
        <f>#REF!</f>
        <v>#REF!</v>
      </c>
      <c r="B37" s="92"/>
      <c r="C37" s="83"/>
      <c r="D37" s="84"/>
      <c r="E37" s="95" t="s">
        <v>91</v>
      </c>
      <c r="F37" s="96">
        <v>1</v>
      </c>
      <c r="G37" s="87"/>
      <c r="H37" s="135" t="e">
        <f>ROUNDDOWN(H5*53.85%,0)</f>
        <v>#REF!</v>
      </c>
      <c r="I37" s="146" t="e">
        <f>ROUNDDOWN(I5*53.85%,0)</f>
        <v>#REF!</v>
      </c>
      <c r="J37" s="147">
        <f>ROUNDDOWN(J5*53.85%,0)</f>
        <v>1349454</v>
      </c>
      <c r="K37" s="85"/>
    </row>
    <row r="38" spans="1:12">
      <c r="A38" s="85" t="e">
        <f>#REF!</f>
        <v>#REF!</v>
      </c>
      <c r="B38" s="82"/>
      <c r="C38" s="83"/>
      <c r="D38" s="84"/>
      <c r="E38" s="95" t="s">
        <v>92</v>
      </c>
      <c r="F38" s="96">
        <v>1</v>
      </c>
      <c r="G38" s="87"/>
      <c r="H38" s="134" t="e">
        <f>ROUNDDOWN(H3*53.85%,0)</f>
        <v>#REF!</v>
      </c>
      <c r="I38" s="144" t="e">
        <f>ROUNDDOWN(I3*53.85%,0)</f>
        <v>#REF!</v>
      </c>
      <c r="J38" s="145" t="e">
        <f>ROUNDDOWN(J3*53.85%,0)</f>
        <v>#REF!</v>
      </c>
      <c r="K38" s="85"/>
    </row>
    <row r="39" spans="1:12">
      <c r="A39" s="85" t="e">
        <f>#REF!</f>
        <v>#REF!</v>
      </c>
      <c r="B39" s="82"/>
      <c r="C39" s="83"/>
      <c r="D39" s="84"/>
      <c r="E39" s="95" t="s">
        <v>92</v>
      </c>
      <c r="F39" s="96">
        <v>1</v>
      </c>
      <c r="G39" s="87"/>
      <c r="H39" s="134" t="e">
        <f>#REF!</f>
        <v>#REF!</v>
      </c>
      <c r="I39" s="144">
        <v>35000</v>
      </c>
      <c r="J39" s="145">
        <v>35000</v>
      </c>
      <c r="K39" s="85"/>
    </row>
    <row r="40" spans="1:12">
      <c r="A40" s="97" t="e">
        <f>#REF!</f>
        <v>#REF!</v>
      </c>
      <c r="B40" s="98"/>
      <c r="C40" s="99"/>
      <c r="D40" s="100"/>
      <c r="E40" s="101"/>
      <c r="F40" s="102"/>
      <c r="G40" s="97"/>
      <c r="H40" s="137" t="e">
        <f>SUM(H3,H38:H39)</f>
        <v>#REF!</v>
      </c>
      <c r="I40" s="149" t="e">
        <f>SUM(I3,I38:I39)</f>
        <v>#REF!</v>
      </c>
      <c r="J40" s="150" t="e">
        <f>SUM(J3,J38:J39)</f>
        <v>#REF!</v>
      </c>
      <c r="K40" s="97"/>
    </row>
    <row r="41" spans="1:12">
      <c r="A41" s="77" t="e">
        <f>#REF!</f>
        <v>#REF!</v>
      </c>
      <c r="B41" s="78"/>
      <c r="C41" s="79"/>
      <c r="D41" s="80"/>
      <c r="E41" s="93"/>
      <c r="F41" s="94"/>
      <c r="G41" s="77"/>
      <c r="H41" s="133" t="e">
        <f>ROUNDDOWN(H40,-4)</f>
        <v>#REF!</v>
      </c>
      <c r="I41" s="142" t="e">
        <f>ROUNDDOWN(I40,-4)</f>
        <v>#REF!</v>
      </c>
      <c r="J41" s="143" t="e">
        <f>ROUNDDOWN(J40,-4)</f>
        <v>#REF!</v>
      </c>
      <c r="K41" s="117"/>
      <c r="L41" s="123" t="e">
        <f>H41-J41</f>
        <v>#REF!</v>
      </c>
    </row>
    <row r="42" spans="1:12" ht="16.5" thickBot="1">
      <c r="A42" s="103" t="e">
        <f>#REF!</f>
        <v>#REF!</v>
      </c>
      <c r="B42" s="104"/>
      <c r="C42" s="105"/>
      <c r="D42" s="106"/>
      <c r="E42" s="107" t="s">
        <v>91</v>
      </c>
      <c r="F42" s="108">
        <v>1</v>
      </c>
      <c r="G42" s="109"/>
      <c r="H42" s="138" t="e">
        <f>ROUNDDOWN(H41*8%,0)</f>
        <v>#REF!</v>
      </c>
      <c r="I42" s="151" t="e">
        <f>ROUNDDOWN(I41*8%,0)</f>
        <v>#REF!</v>
      </c>
      <c r="J42" s="152" t="e">
        <f>ROUNDDOWN(J41*8%,0)</f>
        <v>#REF!</v>
      </c>
      <c r="K42" s="118"/>
    </row>
    <row r="43" spans="1:12" ht="16.5" thickTop="1">
      <c r="A43" s="110" t="e">
        <f>#REF!</f>
        <v>#REF!</v>
      </c>
      <c r="B43" s="111"/>
      <c r="C43" s="112"/>
      <c r="D43" s="113"/>
      <c r="E43" s="114"/>
      <c r="F43" s="115"/>
      <c r="G43" s="110"/>
      <c r="H43" s="139" t="e">
        <f>SUM(H41:H42)</f>
        <v>#REF!</v>
      </c>
      <c r="I43" s="153" t="e">
        <f>SUM(I41:I42)</f>
        <v>#REF!</v>
      </c>
      <c r="J43" s="154" t="e">
        <f>SUM(J41:J42)</f>
        <v>#REF!</v>
      </c>
      <c r="K43" s="120"/>
      <c r="L43" s="123" t="e">
        <f>H43-J43</f>
        <v>#REF!</v>
      </c>
    </row>
    <row r="44" spans="1:12">
      <c r="K44" s="121"/>
    </row>
  </sheetData>
  <mergeCells count="1">
    <mergeCell ref="B2:D2"/>
  </mergeCells>
  <phoneticPr fontId="2"/>
  <pageMargins left="0.85" right="0.19685039370078741" top="0.6" bottom="0.2" header="0.31496062992125984" footer="0.2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workbookViewId="0"/>
  </sheetViews>
  <sheetFormatPr defaultRowHeight="13.5"/>
  <cols>
    <col min="1" max="1" width="5.25" bestFit="1" customWidth="1"/>
    <col min="2" max="2" width="8.375" bestFit="1" customWidth="1"/>
    <col min="4" max="5" width="5.5" bestFit="1" customWidth="1"/>
    <col min="6" max="6" width="9.25" style="54" bestFit="1" customWidth="1"/>
    <col min="7" max="7" width="6.25" bestFit="1" customWidth="1"/>
    <col min="8" max="8" width="7.125" bestFit="1" customWidth="1"/>
    <col min="11" max="11" width="11.25" bestFit="1" customWidth="1"/>
    <col min="12" max="12" width="25.5" bestFit="1" customWidth="1"/>
    <col min="13" max="13" width="19" customWidth="1"/>
  </cols>
  <sheetData>
    <row r="1" spans="1:16" ht="30" customHeight="1" thickBot="1">
      <c r="A1" t="s">
        <v>76</v>
      </c>
    </row>
    <row r="2" spans="1:16" s="28" customFormat="1" ht="30" customHeight="1">
      <c r="A2" s="58"/>
      <c r="B2" s="58" t="s">
        <v>55</v>
      </c>
      <c r="C2" s="58" t="s">
        <v>56</v>
      </c>
      <c r="D2" s="58" t="s">
        <v>57</v>
      </c>
      <c r="E2" s="58" t="s">
        <v>58</v>
      </c>
      <c r="F2" s="59" t="s">
        <v>59</v>
      </c>
      <c r="G2" s="58" t="s">
        <v>60</v>
      </c>
      <c r="H2" s="58" t="s">
        <v>53</v>
      </c>
      <c r="I2" s="60" t="s">
        <v>54</v>
      </c>
      <c r="J2" s="61" t="s">
        <v>52</v>
      </c>
      <c r="K2" s="62" t="s">
        <v>61</v>
      </c>
      <c r="L2" s="58" t="s">
        <v>70</v>
      </c>
      <c r="M2" s="58" t="s">
        <v>17</v>
      </c>
      <c r="N2" s="28" t="s">
        <v>75</v>
      </c>
      <c r="O2" s="28" t="s">
        <v>77</v>
      </c>
      <c r="P2" s="67" t="s">
        <v>78</v>
      </c>
    </row>
    <row r="3" spans="1:16" ht="30" customHeight="1">
      <c r="A3" s="32">
        <v>1</v>
      </c>
      <c r="B3" s="32" t="s">
        <v>32</v>
      </c>
      <c r="C3" s="32" t="s">
        <v>41</v>
      </c>
      <c r="D3" s="49">
        <v>1964</v>
      </c>
      <c r="E3" s="49">
        <v>1967</v>
      </c>
      <c r="F3" s="55">
        <v>10022.61</v>
      </c>
      <c r="G3" s="49" t="s">
        <v>48</v>
      </c>
      <c r="H3" s="63">
        <v>63</v>
      </c>
      <c r="I3" s="64">
        <v>63</v>
      </c>
      <c r="J3" s="65">
        <f>H3-I3</f>
        <v>0</v>
      </c>
      <c r="K3" s="56" t="s">
        <v>62</v>
      </c>
      <c r="L3" s="32" t="s">
        <v>71</v>
      </c>
      <c r="M3" s="32"/>
      <c r="O3">
        <v>22</v>
      </c>
      <c r="P3" t="s">
        <v>80</v>
      </c>
    </row>
    <row r="4" spans="1:16" ht="30" customHeight="1">
      <c r="A4" s="32">
        <v>2</v>
      </c>
      <c r="B4" s="32" t="s">
        <v>33</v>
      </c>
      <c r="C4" s="32" t="s">
        <v>42</v>
      </c>
      <c r="D4" s="49">
        <v>1968</v>
      </c>
      <c r="E4" s="49">
        <v>1968</v>
      </c>
      <c r="F4" s="55">
        <v>203.87</v>
      </c>
      <c r="G4" s="49" t="s">
        <v>49</v>
      </c>
      <c r="H4" s="63">
        <v>18</v>
      </c>
      <c r="I4" s="64"/>
      <c r="J4" s="65">
        <f t="shared" ref="J4:J11" si="0">H4-I4</f>
        <v>18</v>
      </c>
      <c r="K4" s="56" t="s">
        <v>63</v>
      </c>
      <c r="L4" s="32" t="s">
        <v>71</v>
      </c>
      <c r="M4" s="32"/>
      <c r="N4">
        <v>4</v>
      </c>
    </row>
    <row r="5" spans="1:16" ht="30" customHeight="1">
      <c r="A5" s="32">
        <v>3</v>
      </c>
      <c r="B5" s="32" t="s">
        <v>34</v>
      </c>
      <c r="C5" s="32" t="s">
        <v>43</v>
      </c>
      <c r="D5" s="49">
        <v>1969</v>
      </c>
      <c r="E5" s="49">
        <v>1979</v>
      </c>
      <c r="F5" s="55">
        <v>33701.300000000003</v>
      </c>
      <c r="G5" s="49" t="s">
        <v>50</v>
      </c>
      <c r="H5" s="63">
        <v>260</v>
      </c>
      <c r="I5" s="64"/>
      <c r="J5" s="65">
        <f t="shared" si="0"/>
        <v>260</v>
      </c>
      <c r="K5" s="56" t="s">
        <v>64</v>
      </c>
      <c r="L5" s="32" t="s">
        <v>72</v>
      </c>
      <c r="M5" s="32" t="s">
        <v>74</v>
      </c>
      <c r="N5">
        <v>24</v>
      </c>
    </row>
    <row r="6" spans="1:16" ht="30" customHeight="1">
      <c r="A6" s="32">
        <v>4</v>
      </c>
      <c r="B6" s="32" t="s">
        <v>35</v>
      </c>
      <c r="C6" s="32" t="s">
        <v>44</v>
      </c>
      <c r="D6" s="49">
        <v>1971</v>
      </c>
      <c r="E6" s="49">
        <v>1984</v>
      </c>
      <c r="F6" s="55">
        <v>13248.41</v>
      </c>
      <c r="G6" s="49" t="s">
        <v>50</v>
      </c>
      <c r="H6" s="63">
        <v>90</v>
      </c>
      <c r="I6" s="64">
        <v>54</v>
      </c>
      <c r="J6" s="65">
        <f t="shared" si="0"/>
        <v>36</v>
      </c>
      <c r="K6" s="56" t="s">
        <v>65</v>
      </c>
      <c r="L6" s="32" t="s">
        <v>71</v>
      </c>
      <c r="M6" s="32"/>
      <c r="N6">
        <v>4</v>
      </c>
      <c r="O6">
        <v>7</v>
      </c>
      <c r="P6" t="s">
        <v>80</v>
      </c>
    </row>
    <row r="7" spans="1:16" ht="30" customHeight="1">
      <c r="A7" s="32">
        <v>5</v>
      </c>
      <c r="B7" s="32" t="s">
        <v>36</v>
      </c>
      <c r="C7" s="32" t="s">
        <v>44</v>
      </c>
      <c r="D7" s="49">
        <v>1973</v>
      </c>
      <c r="E7" s="49">
        <v>1982</v>
      </c>
      <c r="F7" s="55">
        <v>6854.72</v>
      </c>
      <c r="G7" s="49" t="s">
        <v>51</v>
      </c>
      <c r="H7" s="63">
        <v>60</v>
      </c>
      <c r="I7" s="64"/>
      <c r="J7" s="65">
        <f t="shared" si="0"/>
        <v>60</v>
      </c>
      <c r="K7" s="56" t="s">
        <v>66</v>
      </c>
      <c r="L7" s="32" t="s">
        <v>71</v>
      </c>
      <c r="M7" s="32"/>
      <c r="N7">
        <v>5</v>
      </c>
    </row>
    <row r="8" spans="1:16" ht="30" customHeight="1">
      <c r="A8" s="32">
        <v>6</v>
      </c>
      <c r="B8" s="32" t="s">
        <v>37</v>
      </c>
      <c r="C8" s="32" t="s">
        <v>42</v>
      </c>
      <c r="D8" s="49">
        <v>1978</v>
      </c>
      <c r="E8" s="49">
        <v>1981</v>
      </c>
      <c r="F8" s="55">
        <v>18760.560000000001</v>
      </c>
      <c r="G8" s="49" t="s">
        <v>51</v>
      </c>
      <c r="H8" s="63">
        <v>108</v>
      </c>
      <c r="I8" s="64"/>
      <c r="J8" s="65">
        <f t="shared" si="0"/>
        <v>108</v>
      </c>
      <c r="K8" s="56" t="s">
        <v>67</v>
      </c>
      <c r="L8" s="32" t="s">
        <v>71</v>
      </c>
      <c r="M8" s="32"/>
      <c r="N8">
        <v>7</v>
      </c>
    </row>
    <row r="9" spans="1:16" ht="30" customHeight="1">
      <c r="A9" s="32">
        <v>7</v>
      </c>
      <c r="B9" s="32" t="s">
        <v>38</v>
      </c>
      <c r="C9" s="32" t="s">
        <v>45</v>
      </c>
      <c r="D9" s="49">
        <v>1988</v>
      </c>
      <c r="E9" s="49">
        <v>1988</v>
      </c>
      <c r="F9" s="55">
        <v>2832.99</v>
      </c>
      <c r="G9" s="49" t="s">
        <v>51</v>
      </c>
      <c r="H9" s="63">
        <v>32</v>
      </c>
      <c r="I9" s="64"/>
      <c r="J9" s="65">
        <f t="shared" si="0"/>
        <v>32</v>
      </c>
      <c r="K9" s="56" t="s">
        <v>68</v>
      </c>
      <c r="L9" s="32" t="s">
        <v>73</v>
      </c>
      <c r="M9" s="32" t="s">
        <v>74</v>
      </c>
      <c r="N9">
        <v>1</v>
      </c>
    </row>
    <row r="10" spans="1:16" ht="30" customHeight="1">
      <c r="A10" s="32">
        <v>8</v>
      </c>
      <c r="B10" s="32" t="s">
        <v>39</v>
      </c>
      <c r="C10" s="32" t="s">
        <v>46</v>
      </c>
      <c r="D10" s="49">
        <v>1991</v>
      </c>
      <c r="E10" s="49">
        <v>1994</v>
      </c>
      <c r="F10" s="55">
        <v>5987.75</v>
      </c>
      <c r="G10" s="49" t="s">
        <v>51</v>
      </c>
      <c r="H10" s="63">
        <v>32</v>
      </c>
      <c r="I10" s="64"/>
      <c r="J10" s="65">
        <f t="shared" si="0"/>
        <v>32</v>
      </c>
      <c r="K10" s="56" t="s">
        <v>65</v>
      </c>
      <c r="L10" s="32" t="s">
        <v>72</v>
      </c>
      <c r="M10" s="32" t="s">
        <v>74</v>
      </c>
      <c r="N10">
        <v>2</v>
      </c>
    </row>
    <row r="11" spans="1:16" ht="30" customHeight="1">
      <c r="A11" s="32">
        <v>9</v>
      </c>
      <c r="B11" s="32" t="s">
        <v>40</v>
      </c>
      <c r="C11" s="32" t="s">
        <v>47</v>
      </c>
      <c r="D11" s="49">
        <v>1968</v>
      </c>
      <c r="E11" s="49">
        <v>1981</v>
      </c>
      <c r="F11" s="55">
        <v>12122.64</v>
      </c>
      <c r="G11" s="49" t="s">
        <v>48</v>
      </c>
      <c r="H11" s="63">
        <v>50</v>
      </c>
      <c r="I11" s="64"/>
      <c r="J11" s="65">
        <f t="shared" si="0"/>
        <v>50</v>
      </c>
      <c r="K11" s="56" t="s">
        <v>69</v>
      </c>
      <c r="L11" s="32" t="s">
        <v>71</v>
      </c>
      <c r="M11" s="32"/>
      <c r="N11">
        <v>50</v>
      </c>
      <c r="P11" t="s">
        <v>79</v>
      </c>
    </row>
    <row r="12" spans="1:16" ht="30" customHeight="1" thickBot="1">
      <c r="A12" s="32" t="s">
        <v>30</v>
      </c>
      <c r="B12" s="32"/>
      <c r="C12" s="32"/>
      <c r="D12" s="32"/>
      <c r="E12" s="32"/>
      <c r="F12" s="55"/>
      <c r="G12" s="32"/>
      <c r="H12" s="63">
        <f>SUM(H3:H11)</f>
        <v>713</v>
      </c>
      <c r="I12" s="64">
        <f>SUM(I3:I11)</f>
        <v>117</v>
      </c>
      <c r="J12" s="66">
        <f>SUM(J3:J11)</f>
        <v>596</v>
      </c>
      <c r="K12" s="57"/>
      <c r="L12" s="32"/>
      <c r="M12" s="32"/>
      <c r="N12">
        <f>SUM(N3:N11)</f>
        <v>97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鑑</vt:lpstr>
      <vt:lpstr>内訳表</vt:lpstr>
      <vt:lpstr>明細表</vt:lpstr>
      <vt:lpstr>比較</vt:lpstr>
      <vt:lpstr>一覧</vt:lpstr>
      <vt:lpstr>一覧!Print_Area</vt:lpstr>
      <vt:lpstr>内訳表!Print_Area</vt:lpstr>
      <vt:lpstr>比較!Print_Area</vt:lpstr>
      <vt:lpstr>明細表!Print_Area</vt:lpstr>
      <vt:lpstr>内訳表!Print_Titles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営業推進室</dc:creator>
  <cp:lastModifiedBy>PC103</cp:lastModifiedBy>
  <cp:lastPrinted>2026-04-16T02:39:11Z</cp:lastPrinted>
  <dcterms:created xsi:type="dcterms:W3CDTF">2013-06-20T08:57:28Z</dcterms:created>
  <dcterms:modified xsi:type="dcterms:W3CDTF">2026-05-13T04:08:19Z</dcterms:modified>
</cp:coreProperties>
</file>